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offrey\OneDrive - World Vision Int\Desktop\Jan 2022\SARA Data for WVS\Clean Issues\"/>
    </mc:Choice>
  </mc:AlternateContent>
  <bookViews>
    <workbookView xWindow="0" yWindow="0" windowWidth="20490" windowHeight="6750"/>
  </bookViews>
  <sheets>
    <sheet name="SARA " sheetId="1" r:id="rId1"/>
    <sheet name="GAC SN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4" l="1"/>
  <c r="Q262" i="1"/>
  <c r="N262" i="1"/>
  <c r="L262" i="1"/>
  <c r="R261" i="1"/>
  <c r="R259" i="1"/>
  <c r="S195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S129" i="1" s="1"/>
  <c r="T129" i="1" s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Q259" i="1"/>
  <c r="T257" i="1"/>
  <c r="T209" i="1"/>
  <c r="I38" i="4"/>
  <c r="I28" i="4"/>
  <c r="F40" i="4"/>
  <c r="E40" i="4"/>
  <c r="D40" i="4"/>
  <c r="C39" i="4"/>
  <c r="C258" i="1"/>
  <c r="E259" i="1"/>
  <c r="G11" i="4" l="1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9" i="4"/>
  <c r="H38" i="4" s="1"/>
  <c r="G30" i="4"/>
  <c r="G31" i="4"/>
  <c r="G32" i="4"/>
  <c r="G33" i="4"/>
  <c r="G34" i="4"/>
  <c r="G35" i="4"/>
  <c r="G36" i="4"/>
  <c r="G37" i="4"/>
  <c r="G9" i="4"/>
  <c r="G5" i="4"/>
  <c r="G6" i="4"/>
  <c r="G7" i="4"/>
  <c r="G8" i="4"/>
  <c r="G10" i="4"/>
  <c r="G4" i="4"/>
  <c r="S179" i="1"/>
  <c r="H28" i="4" l="1"/>
  <c r="R196" i="1"/>
  <c r="T195" i="1"/>
  <c r="S164" i="1"/>
  <c r="T164" i="1" s="1"/>
  <c r="R4" i="1"/>
  <c r="S99" i="1" l="1"/>
  <c r="T99" i="1" s="1"/>
  <c r="S47" i="1"/>
  <c r="T47" i="1" s="1"/>
  <c r="S22" i="1"/>
  <c r="T22" i="1" s="1"/>
  <c r="F39" i="4"/>
  <c r="F42" i="4" s="1"/>
  <c r="E39" i="4" l="1"/>
  <c r="E42" i="4" l="1"/>
  <c r="D42" i="4"/>
  <c r="D39" i="4"/>
  <c r="P258" i="1" l="1"/>
  <c r="Q258" i="1"/>
  <c r="O258" i="1"/>
  <c r="O259" i="1" l="1"/>
  <c r="O261" i="1" s="1"/>
  <c r="Q261" i="1"/>
  <c r="P259" i="1"/>
  <c r="P261" i="1" s="1"/>
  <c r="G258" i="1"/>
  <c r="H258" i="1"/>
  <c r="I258" i="1"/>
  <c r="J258" i="1"/>
  <c r="K258" i="1"/>
  <c r="L258" i="1"/>
  <c r="M258" i="1"/>
  <c r="N258" i="1"/>
  <c r="E258" i="1"/>
  <c r="F258" i="1"/>
  <c r="D258" i="1"/>
  <c r="J259" i="1" l="1"/>
  <c r="J261" i="1" s="1"/>
  <c r="M259" i="1"/>
  <c r="M261" i="1" s="1"/>
  <c r="F259" i="1"/>
  <c r="F261" i="1" s="1"/>
  <c r="L259" i="1"/>
  <c r="L261" i="1" s="1"/>
  <c r="H259" i="1"/>
  <c r="H261" i="1" s="1"/>
  <c r="N259" i="1"/>
  <c r="N261" i="1" s="1"/>
  <c r="D259" i="1"/>
  <c r="D261" i="1" s="1"/>
  <c r="I259" i="1"/>
  <c r="I261" i="1" s="1"/>
  <c r="E261" i="1"/>
  <c r="K259" i="1"/>
  <c r="K261" i="1" s="1"/>
  <c r="G259" i="1"/>
  <c r="G261" i="1" s="1"/>
</calcChain>
</file>

<file path=xl/sharedStrings.xml><?xml version="1.0" encoding="utf-8"?>
<sst xmlns="http://schemas.openxmlformats.org/spreadsheetml/2006/main" count="326" uniqueCount="258">
  <si>
    <t xml:space="preserve">Department </t>
  </si>
  <si>
    <t>Waiting shelter</t>
  </si>
  <si>
    <t>Plastic table</t>
  </si>
  <si>
    <t>Office chair</t>
  </si>
  <si>
    <t>Plastic mates</t>
  </si>
  <si>
    <t>Plastic chairs</t>
  </si>
  <si>
    <t>Patient benches</t>
  </si>
  <si>
    <t>Water collar</t>
  </si>
  <si>
    <t>Water cups</t>
  </si>
  <si>
    <t>Board for advertisement</t>
  </si>
  <si>
    <t>Timer</t>
  </si>
  <si>
    <t>Thermometer</t>
  </si>
  <si>
    <t>Weight  scale</t>
  </si>
  <si>
    <t xml:space="preserve">MUAC tape </t>
  </si>
  <si>
    <t>Manuals for health education</t>
  </si>
  <si>
    <t>Dust bin different size and color</t>
  </si>
  <si>
    <t>File box</t>
  </si>
  <si>
    <t>Water tank</t>
  </si>
  <si>
    <t>Sign board</t>
  </si>
  <si>
    <t>Medical assistant</t>
  </si>
  <si>
    <t>Office table</t>
  </si>
  <si>
    <t>Patient chair</t>
  </si>
  <si>
    <t>Cupboard</t>
  </si>
  <si>
    <t>Sphygmomanometer</t>
  </si>
  <si>
    <t>Stethoscope</t>
  </si>
  <si>
    <t>Respiratory timer</t>
  </si>
  <si>
    <t>Screen</t>
  </si>
  <si>
    <t>Examination bed</t>
  </si>
  <si>
    <t>Hand washing facility</t>
  </si>
  <si>
    <t>Towels</t>
  </si>
  <si>
    <t>Gloves</t>
  </si>
  <si>
    <t>Soap</t>
  </si>
  <si>
    <t>Torch</t>
  </si>
  <si>
    <t>Lab coat</t>
  </si>
  <si>
    <t>Scale</t>
  </si>
  <si>
    <t>Treatment protocols</t>
  </si>
  <si>
    <t>IEC Materials</t>
  </si>
  <si>
    <t>Prescription paper</t>
  </si>
  <si>
    <t>Midwife</t>
  </si>
  <si>
    <t>Midwife protocols</t>
  </si>
  <si>
    <t>Delivery bed</t>
  </si>
  <si>
    <t>Delivery set</t>
  </si>
  <si>
    <t>Trolley</t>
  </si>
  <si>
    <t xml:space="preserve">Ambo bag </t>
  </si>
  <si>
    <t>Patient bed</t>
  </si>
  <si>
    <t>Mattresses</t>
  </si>
  <si>
    <t>Bed sheets</t>
  </si>
  <si>
    <t>Drip stand</t>
  </si>
  <si>
    <t>Kidney dish</t>
  </si>
  <si>
    <t>Urine basin</t>
  </si>
  <si>
    <t>Plastic basin</t>
  </si>
  <si>
    <t>Plastic buckets</t>
  </si>
  <si>
    <t>Plastic sheets</t>
  </si>
  <si>
    <t>Clean delivery kits</t>
  </si>
  <si>
    <t>Chlorhexidine</t>
  </si>
  <si>
    <t>Iodine</t>
  </si>
  <si>
    <t>Spirit</t>
  </si>
  <si>
    <t xml:space="preserve">Fefol </t>
  </si>
  <si>
    <t>Folic acid</t>
  </si>
  <si>
    <t>Catgut suture</t>
  </si>
  <si>
    <t>Sterile gauze</t>
  </si>
  <si>
    <t>Cotton wool</t>
  </si>
  <si>
    <t>Fetoscope</t>
  </si>
  <si>
    <t>Baby scale</t>
  </si>
  <si>
    <t>Baby bed</t>
  </si>
  <si>
    <t>Cazerameel</t>
  </si>
  <si>
    <t>Urine catheter</t>
  </si>
  <si>
    <t xml:space="preserve">Urinary metallic catheter  </t>
  </si>
  <si>
    <t>Canula</t>
  </si>
  <si>
    <t xml:space="preserve">Lidocaine </t>
  </si>
  <si>
    <t>Adult scale</t>
  </si>
  <si>
    <t>Mosquito nets</t>
  </si>
  <si>
    <t>Sucker</t>
  </si>
  <si>
    <t>Safety box</t>
  </si>
  <si>
    <t xml:space="preserve">IEC materials protocols </t>
  </si>
  <si>
    <t>Dust bin</t>
  </si>
  <si>
    <t>Nursing room</t>
  </si>
  <si>
    <t>Autoclave</t>
  </si>
  <si>
    <t>Stove</t>
  </si>
  <si>
    <t>Gas cylinder</t>
  </si>
  <si>
    <t>Plastic chair</t>
  </si>
  <si>
    <t>Dressing set</t>
  </si>
  <si>
    <t>Lidocaine</t>
  </si>
  <si>
    <t>Gauze roll</t>
  </si>
  <si>
    <t>Gauze bandage</t>
  </si>
  <si>
    <t>Crept bandage</t>
  </si>
  <si>
    <t>Urinary bag</t>
  </si>
  <si>
    <t>Lab Department</t>
  </si>
  <si>
    <t>Microscope</t>
  </si>
  <si>
    <t>Colorimeter</t>
  </si>
  <si>
    <t>Chair</t>
  </si>
  <si>
    <t>Lab table</t>
  </si>
  <si>
    <t>Power</t>
  </si>
  <si>
    <t>Electronic centrifuge</t>
  </si>
  <si>
    <t xml:space="preserve">Gluco-meter </t>
  </si>
  <si>
    <t>Haemometer</t>
  </si>
  <si>
    <t>Blood container (EDTA)</t>
  </si>
  <si>
    <t>Blood lancet</t>
  </si>
  <si>
    <t>ESR RACKS</t>
  </si>
  <si>
    <t>ESR tubes</t>
  </si>
  <si>
    <t>Urine container</t>
  </si>
  <si>
    <t>Stool container</t>
  </si>
  <si>
    <t>Urine strips</t>
  </si>
  <si>
    <t>HCG test strip</t>
  </si>
  <si>
    <t>Rapid test VDRL</t>
  </si>
  <si>
    <t>Rapid test Malaria</t>
  </si>
  <si>
    <t>Test tubes</t>
  </si>
  <si>
    <t>Slides</t>
  </si>
  <si>
    <t>Cover glass</t>
  </si>
  <si>
    <t>Oil emersion</t>
  </si>
  <si>
    <t>HCL solution</t>
  </si>
  <si>
    <t>Tube racks</t>
  </si>
  <si>
    <t>WBC chamber</t>
  </si>
  <si>
    <t>Automatic pipette</t>
  </si>
  <si>
    <t>Pharmacy</t>
  </si>
  <si>
    <t xml:space="preserve">Shelves  </t>
  </si>
  <si>
    <t>Box file</t>
  </si>
  <si>
    <t>Lap coat</t>
  </si>
  <si>
    <t>Marker pen</t>
  </si>
  <si>
    <t>Different type of drugs</t>
  </si>
  <si>
    <t>Drugs bags</t>
  </si>
  <si>
    <t>Registration form</t>
  </si>
  <si>
    <t>Tea spoon</t>
  </si>
  <si>
    <t>Labeling of the drugs</t>
  </si>
  <si>
    <t>Vaccination room</t>
  </si>
  <si>
    <t xml:space="preserve">Refrigerator </t>
  </si>
  <si>
    <t>Vaccines</t>
  </si>
  <si>
    <t xml:space="preserve">Vaccination syringes </t>
  </si>
  <si>
    <t xml:space="preserve">Cold chain boxes </t>
  </si>
  <si>
    <t>Sprit</t>
  </si>
  <si>
    <t>Cotton</t>
  </si>
  <si>
    <t xml:space="preserve">IEC Materials </t>
  </si>
  <si>
    <t xml:space="preserve">Item </t>
  </si>
  <si>
    <t>reqiurement on site</t>
  </si>
  <si>
    <t>Gloves (Box)</t>
  </si>
  <si>
    <t>Tongue depressor (Box)</t>
  </si>
  <si>
    <t xml:space="preserve">HMIS Tools </t>
  </si>
  <si>
    <t>Alrhmania</t>
  </si>
  <si>
    <t>Albetera</t>
  </si>
  <si>
    <t>Alsesaban</t>
  </si>
  <si>
    <t>Aldelebat</t>
  </si>
  <si>
    <t>Jandeel</t>
  </si>
  <si>
    <t>Abugebiha locality</t>
  </si>
  <si>
    <t>Kukaya</t>
  </si>
  <si>
    <t>Dellami locality</t>
  </si>
  <si>
    <t xml:space="preserve">Abukarshola locality </t>
  </si>
  <si>
    <t>NoorElhuda</t>
  </si>
  <si>
    <t>Darbatty</t>
  </si>
  <si>
    <t>Kurondy</t>
  </si>
  <si>
    <t>Kunjara</t>
  </si>
  <si>
    <t>Darjam</t>
  </si>
  <si>
    <t>UNICEF PROJECT SITES</t>
  </si>
  <si>
    <t>SHF PROJECT SITES</t>
  </si>
  <si>
    <t>Elleri Locality</t>
  </si>
  <si>
    <t>GAC PROJECT SITES</t>
  </si>
  <si>
    <t>TALO PHU</t>
  </si>
  <si>
    <t>TIBSA PHU</t>
  </si>
  <si>
    <t>TOMRIA PHU</t>
  </si>
  <si>
    <t xml:space="preserve">Community Health initiatives </t>
  </si>
  <si>
    <t xml:space="preserve">CHWs </t>
  </si>
  <si>
    <t xml:space="preserve">Lead Mothers </t>
  </si>
  <si>
    <t xml:space="preserve">Mother Care Groups </t>
  </si>
  <si>
    <t xml:space="preserve">CHW teaching aid </t>
  </si>
  <si>
    <t xml:space="preserve">CHW referal booklet </t>
  </si>
  <si>
    <t xml:space="preserve">CHW reporting book </t>
  </si>
  <si>
    <t>Lead Mother Job aid</t>
  </si>
  <si>
    <t xml:space="preserve">Lead Mother referal booklet </t>
  </si>
  <si>
    <t xml:space="preserve">Lead Mother reporting book </t>
  </si>
  <si>
    <t xml:space="preserve">HF outreach plan </t>
  </si>
  <si>
    <t xml:space="preserve">HF catchment area </t>
  </si>
  <si>
    <t xml:space="preserve">Community Midwives </t>
  </si>
  <si>
    <t>Community Midwives repports</t>
  </si>
  <si>
    <t xml:space="preserve">Nutrition Services </t>
  </si>
  <si>
    <t>Thermometers</t>
  </si>
  <si>
    <t>Salter scale (25 kg) (plus pants or plastic basin) or mother &amp; child Electronic</t>
  </si>
  <si>
    <t>scale</t>
  </si>
  <si>
    <t>Height/Length board</t>
  </si>
  <si>
    <t>MUAC tapes (child)</t>
  </si>
  <si>
    <t>MUAC tapes (mother)</t>
  </si>
  <si>
    <t>Plastic matts (# 3) or Benches (# 6) in mothers waiting area</t>
  </si>
  <si>
    <t>Plastic matts in appetite test place</t>
  </si>
  <si>
    <t>Water container (# 3)</t>
  </si>
  <si>
    <t>Cups (# 15)</t>
  </si>
  <si>
    <t>Sugar</t>
  </si>
  <si>
    <t>Hand washing facility and water</t>
  </si>
  <si>
    <t>Amoxicillin</t>
  </si>
  <si>
    <t>Vit A</t>
  </si>
  <si>
    <t>Measles vaccine</t>
  </si>
  <si>
    <t>Mebendazole</t>
  </si>
  <si>
    <t>Malaria diagnoses kit</t>
  </si>
  <si>
    <t>Urine analysis tool</t>
  </si>
  <si>
    <t>Stool analysis tool</t>
  </si>
  <si>
    <t>Water</t>
  </si>
  <si>
    <t>Latrine</t>
  </si>
  <si>
    <t>Detergents</t>
  </si>
  <si>
    <t>Brooms</t>
  </si>
  <si>
    <t>Garbage /trash basket</t>
  </si>
  <si>
    <t>Incinerator</t>
  </si>
  <si>
    <t>Laminated sheet weight for height</t>
  </si>
  <si>
    <t>RUTF ration sheet</t>
  </si>
  <si>
    <t>Stationaries</t>
  </si>
  <si>
    <t>Child follow-up card (admission)</t>
  </si>
  <si>
    <t>Child registration book for out patient</t>
  </si>
  <si>
    <t>Health Education book</t>
  </si>
  <si>
    <t>Monitoring &amp; supervision book (field monitoring visit)</t>
  </si>
  <si>
    <t>Referral card (child)</t>
  </si>
  <si>
    <t>Discharge card (child)</t>
  </si>
  <si>
    <t>Monthly report form 43</t>
  </si>
  <si>
    <t>Supply form</t>
  </si>
  <si>
    <t>Ration card (RUTF)</t>
  </si>
  <si>
    <t>Home visit sheets</t>
  </si>
  <si>
    <t>Map of catchment area</t>
  </si>
  <si>
    <t>Chart with target and admission per month</t>
  </si>
  <si>
    <t>Poster of Assessment and Classification of Children 6 to 59 months with Acute malnutrition</t>
  </si>
  <si>
    <t>Flow up chart for Assessment and Action for children between 6 to 59 months</t>
  </si>
  <si>
    <t>Basic messages for management of acute malnutrition</t>
  </si>
  <si>
    <t>Ready to use therapeutic food (RUTF)</t>
  </si>
  <si>
    <t>Ready to use supplementary food (RUSF</t>
  </si>
  <si>
    <t>TOTAL FUNCTIONALITY</t>
  </si>
  <si>
    <t>PERCENTAGE FUNCTIONALITY</t>
  </si>
  <si>
    <t>MINIMUM RECOMMENDED FUNCTIOALITY</t>
  </si>
  <si>
    <t>GAP TO ATTAIN MRF</t>
  </si>
  <si>
    <t xml:space="preserve">Reqiurements </t>
  </si>
  <si>
    <t xml:space="preserve">PHU </t>
  </si>
  <si>
    <t>Medical Doctor</t>
  </si>
  <si>
    <t xml:space="preserve">Specailist Physicians(Please specify) family medicine specialist </t>
  </si>
  <si>
    <t>Medical Assistant</t>
  </si>
  <si>
    <t>Pharmacy assistant</t>
  </si>
  <si>
    <t xml:space="preserve">Midwife </t>
  </si>
  <si>
    <t>Health visitors</t>
  </si>
  <si>
    <t>EPI technicians</t>
  </si>
  <si>
    <t>Nurses</t>
  </si>
  <si>
    <t xml:space="preserve">Lab technician </t>
  </si>
  <si>
    <t>Lab Assistant</t>
  </si>
  <si>
    <t>Health promoters</t>
  </si>
  <si>
    <t>Nutrition assistant</t>
  </si>
  <si>
    <t>Community health workers</t>
  </si>
  <si>
    <t>Pharmacist</t>
  </si>
  <si>
    <t>Radio-technican</t>
  </si>
  <si>
    <t>Psychologist</t>
  </si>
  <si>
    <t>Dentist</t>
  </si>
  <si>
    <t>Dentist technican</t>
  </si>
  <si>
    <t>Optimologist</t>
  </si>
  <si>
    <t>Storekeeper</t>
  </si>
  <si>
    <t>Cleaner</t>
  </si>
  <si>
    <t>Volunteer</t>
  </si>
  <si>
    <t>Supervisor</t>
  </si>
  <si>
    <t>Nutritionist</t>
  </si>
  <si>
    <t xml:space="preserve">Total Functionality </t>
  </si>
  <si>
    <t xml:space="preserve">Percentage Functionality </t>
  </si>
  <si>
    <t xml:space="preserve">Minimuim Recommended Functionality </t>
  </si>
  <si>
    <t xml:space="preserve">Gap to attian minimum </t>
  </si>
  <si>
    <t>Nutrition</t>
  </si>
  <si>
    <t xml:space="preserve">TALO </t>
  </si>
  <si>
    <t xml:space="preserve">TIBSA </t>
  </si>
  <si>
    <t>TOMRIA</t>
  </si>
  <si>
    <t>AVE</t>
  </si>
  <si>
    <t xml:space="preserve">GAC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</si>
</sst>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0" borderId="0" xfId="0" applyFont="1" applyAlignment="1">
      <alignment horizontal="center"/>
    </xf>
    <xf numFmtId="0" fontId="1" fillId="2" borderId="3" xfId="0" applyFont="1" applyFill="1" applyBorder="1"/>
    <xf numFmtId="0" fontId="0" fillId="0" borderId="3" xfId="0" applyFill="1" applyBorder="1"/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right" vertical="center" wrapText="1"/>
    </xf>
    <xf numFmtId="0" fontId="0" fillId="10" borderId="5" xfId="0" applyFill="1" applyBorder="1" applyAlignment="1">
      <alignment horizontal="center"/>
    </xf>
    <xf numFmtId="0" fontId="0" fillId="12" borderId="5" xfId="0" applyFill="1" applyBorder="1" applyAlignment="1">
      <alignment horizontal="left"/>
    </xf>
    <xf numFmtId="0" fontId="0" fillId="10" borderId="1" xfId="0" applyFill="1" applyBorder="1"/>
    <xf numFmtId="0" fontId="0" fillId="10" borderId="1" xfId="0" applyFill="1" applyBorder="1" applyAlignment="1">
      <alignment horizontal="right"/>
    </xf>
    <xf numFmtId="0" fontId="1" fillId="0" borderId="0" xfId="0" applyFont="1" applyAlignment="1">
      <alignment horizontal="center"/>
    </xf>
    <xf numFmtId="0" fontId="4" fillId="13" borderId="8" xfId="0" applyFont="1" applyFill="1" applyBorder="1" applyAlignmen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/>
    <xf numFmtId="0" fontId="0" fillId="0" borderId="10" xfId="0" applyBorder="1" applyAlignment="1"/>
    <xf numFmtId="0" fontId="0" fillId="0" borderId="0" xfId="0" applyAlignment="1"/>
    <xf numFmtId="0" fontId="1" fillId="0" borderId="0" xfId="0" applyFont="1" applyAlignment="1"/>
    <xf numFmtId="0" fontId="1" fillId="0" borderId="0" xfId="0" applyFont="1"/>
    <xf numFmtId="0" fontId="1" fillId="0" borderId="0" xfId="0" applyFont="1" applyFill="1" applyBorder="1"/>
    <xf numFmtId="0" fontId="1" fillId="0" borderId="1" xfId="0" applyFont="1" applyBorder="1"/>
    <xf numFmtId="0" fontId="0" fillId="10" borderId="0" xfId="0" applyFill="1"/>
    <xf numFmtId="0" fontId="1" fillId="9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16" borderId="9" xfId="0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0" fillId="9" borderId="0" xfId="0" applyFill="1"/>
    <xf numFmtId="0" fontId="0" fillId="0" borderId="0" xfId="0" applyBorder="1"/>
    <xf numFmtId="0" fontId="0" fillId="0" borderId="0" xfId="0" applyFill="1" applyBorder="1"/>
    <xf numFmtId="0" fontId="0" fillId="4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top" wrapText="1"/>
    </xf>
    <xf numFmtId="0" fontId="0" fillId="0" borderId="10" xfId="0" applyBorder="1"/>
    <xf numFmtId="164" fontId="0" fillId="0" borderId="0" xfId="0" applyNumberFormat="1"/>
    <xf numFmtId="0" fontId="1" fillId="15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top"/>
    </xf>
    <xf numFmtId="0" fontId="1" fillId="15" borderId="2" xfId="0" applyFont="1" applyFill="1" applyBorder="1" applyAlignment="1">
      <alignment horizontal="center" vertical="center" wrapText="1"/>
    </xf>
    <xf numFmtId="0" fontId="1" fillId="15" borderId="3" xfId="0" applyFont="1" applyFill="1" applyBorder="1" applyAlignment="1">
      <alignment horizontal="center" vertical="center" wrapText="1"/>
    </xf>
    <xf numFmtId="0" fontId="1" fillId="14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1" fillId="10" borderId="0" xfId="0" applyFont="1" applyFill="1" applyAlignment="1">
      <alignment horizontal="center"/>
    </xf>
    <xf numFmtId="0" fontId="6" fillId="13" borderId="8" xfId="0" applyFont="1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11" borderId="6" xfId="0" applyFill="1" applyBorder="1" applyAlignment="1">
      <alignment horizontal="center"/>
    </xf>
    <xf numFmtId="0" fontId="0" fillId="11" borderId="7" xfId="0" applyFill="1" applyBorder="1" applyAlignment="1">
      <alignment horizontal="center"/>
    </xf>
    <xf numFmtId="0" fontId="1" fillId="9" borderId="2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16" borderId="9" xfId="0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4" borderId="9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2"/>
  <sheetViews>
    <sheetView tabSelected="1" zoomScaleNormal="100" workbookViewId="0">
      <pane xSplit="3" ySplit="3" topLeftCell="H4" activePane="bottomRight" state="frozen"/>
      <selection pane="topRight" activeCell="E1" sqref="E1"/>
      <selection pane="bottomLeft" activeCell="A2" sqref="A2"/>
      <selection pane="bottomRight" activeCell="R4" sqref="R4"/>
    </sheetView>
  </sheetViews>
  <sheetFormatPr defaultRowHeight="15" x14ac:dyDescent="0.25"/>
  <cols>
    <col min="1" max="1" width="15.85546875" style="11" customWidth="1"/>
    <col min="2" max="2" width="17.28515625" style="5" customWidth="1"/>
    <col min="3" max="3" width="11.42578125" style="1" customWidth="1"/>
    <col min="4" max="4" width="8" customWidth="1"/>
    <col min="5" max="5" width="9.85546875" customWidth="1"/>
    <col min="6" max="6" width="7.42578125" customWidth="1"/>
    <col min="7" max="7" width="8.7109375" customWidth="1"/>
    <col min="8" max="9" width="10.140625" customWidth="1"/>
    <col min="10" max="10" width="7.7109375" customWidth="1"/>
    <col min="11" max="11" width="13.140625" customWidth="1"/>
    <col min="12" max="12" width="17.5703125" customWidth="1"/>
    <col min="13" max="13" width="10.5703125" customWidth="1"/>
    <col min="14" max="14" width="10.85546875" customWidth="1"/>
    <col min="15" max="15" width="6" customWidth="1"/>
    <col min="16" max="16" width="6.7109375" customWidth="1"/>
    <col min="17" max="17" width="9.140625" customWidth="1"/>
  </cols>
  <sheetData>
    <row r="1" spans="1:18" ht="15.75" x14ac:dyDescent="0.25">
      <c r="A1" s="20"/>
      <c r="E1" s="21"/>
      <c r="F1" s="21"/>
      <c r="G1" s="21"/>
      <c r="H1" s="21"/>
      <c r="I1" s="60" t="s">
        <v>151</v>
      </c>
      <c r="J1" s="60"/>
      <c r="K1" s="60"/>
      <c r="L1" s="60"/>
      <c r="M1" s="57" t="s">
        <v>152</v>
      </c>
      <c r="N1" s="57"/>
      <c r="O1" s="59" t="s">
        <v>154</v>
      </c>
      <c r="P1" s="59"/>
      <c r="Q1" s="59"/>
    </row>
    <row r="2" spans="1:18" x14ac:dyDescent="0.25">
      <c r="D2" s="61" t="s">
        <v>142</v>
      </c>
      <c r="E2" s="62"/>
      <c r="F2" s="62"/>
      <c r="G2" s="62"/>
      <c r="H2" s="62"/>
      <c r="I2" s="62"/>
      <c r="J2" s="63"/>
      <c r="K2" s="16" t="s">
        <v>144</v>
      </c>
      <c r="L2" s="17" t="s">
        <v>145</v>
      </c>
      <c r="M2" s="58" t="s">
        <v>153</v>
      </c>
      <c r="N2" s="58"/>
    </row>
    <row r="3" spans="1:18" ht="30" x14ac:dyDescent="0.25">
      <c r="A3" s="7" t="s">
        <v>0</v>
      </c>
      <c r="B3" s="8" t="s">
        <v>132</v>
      </c>
      <c r="C3" s="9" t="s">
        <v>133</v>
      </c>
      <c r="D3" s="10" t="s">
        <v>149</v>
      </c>
      <c r="E3" s="10" t="s">
        <v>137</v>
      </c>
      <c r="F3" s="10" t="s">
        <v>150</v>
      </c>
      <c r="G3" s="10" t="s">
        <v>138</v>
      </c>
      <c r="H3" s="10" t="s">
        <v>139</v>
      </c>
      <c r="I3" s="10" t="s">
        <v>140</v>
      </c>
      <c r="J3" s="10" t="s">
        <v>141</v>
      </c>
      <c r="K3" s="12" t="s">
        <v>143</v>
      </c>
      <c r="L3" s="12" t="s">
        <v>146</v>
      </c>
      <c r="M3" s="10" t="s">
        <v>147</v>
      </c>
      <c r="N3" s="10" t="s">
        <v>148</v>
      </c>
      <c r="O3" s="10" t="s">
        <v>253</v>
      </c>
      <c r="P3" s="10" t="s">
        <v>254</v>
      </c>
      <c r="Q3" s="10" t="s">
        <v>255</v>
      </c>
      <c r="R3" s="12" t="s">
        <v>256</v>
      </c>
    </row>
    <row r="4" spans="1:18" x14ac:dyDescent="0.25">
      <c r="A4" s="69" t="s">
        <v>1</v>
      </c>
      <c r="B4" s="4" t="s">
        <v>2</v>
      </c>
      <c r="C4" s="3">
        <v>2</v>
      </c>
      <c r="D4" s="2">
        <v>2</v>
      </c>
      <c r="E4" s="2">
        <v>2</v>
      </c>
      <c r="F4" s="2">
        <v>1</v>
      </c>
      <c r="G4" s="2">
        <v>2</v>
      </c>
      <c r="H4" s="2">
        <v>1</v>
      </c>
      <c r="I4" s="2">
        <v>2</v>
      </c>
      <c r="J4" s="2">
        <v>2</v>
      </c>
      <c r="K4" s="2">
        <v>1</v>
      </c>
      <c r="L4" s="2">
        <v>2</v>
      </c>
      <c r="M4" s="2">
        <v>1</v>
      </c>
      <c r="N4" s="2">
        <v>0</v>
      </c>
      <c r="O4" s="2">
        <v>0</v>
      </c>
      <c r="P4" s="2">
        <v>0</v>
      </c>
      <c r="Q4" s="2">
        <v>0</v>
      </c>
      <c r="R4">
        <f t="shared" ref="R4:R67" si="0">SUM(D4:Q4)/14</f>
        <v>1.1428571428571428</v>
      </c>
    </row>
    <row r="5" spans="1:18" x14ac:dyDescent="0.25">
      <c r="A5" s="69"/>
      <c r="B5" s="4" t="s">
        <v>3</v>
      </c>
      <c r="C5" s="3">
        <v>2</v>
      </c>
      <c r="D5" s="2">
        <v>0</v>
      </c>
      <c r="E5" s="18">
        <v>2</v>
      </c>
      <c r="F5" s="2">
        <v>0</v>
      </c>
      <c r="G5" s="18">
        <v>2</v>
      </c>
      <c r="H5" s="2">
        <v>0</v>
      </c>
      <c r="I5" s="2">
        <v>0</v>
      </c>
      <c r="J5" s="2">
        <v>0</v>
      </c>
      <c r="K5" s="2">
        <v>2</v>
      </c>
      <c r="L5" s="2">
        <v>0</v>
      </c>
      <c r="M5" s="18">
        <v>2</v>
      </c>
      <c r="N5" s="2">
        <v>0</v>
      </c>
      <c r="O5" s="2">
        <v>0</v>
      </c>
      <c r="P5" s="2">
        <v>0</v>
      </c>
      <c r="Q5" s="2">
        <v>0</v>
      </c>
      <c r="R5">
        <f t="shared" si="0"/>
        <v>0.5714285714285714</v>
      </c>
    </row>
    <row r="6" spans="1:18" x14ac:dyDescent="0.25">
      <c r="A6" s="69"/>
      <c r="B6" s="4" t="s">
        <v>4</v>
      </c>
      <c r="C6" s="3">
        <v>5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>
        <f t="shared" si="0"/>
        <v>0</v>
      </c>
    </row>
    <row r="7" spans="1:18" x14ac:dyDescent="0.25">
      <c r="A7" s="69"/>
      <c r="B7" s="4" t="s">
        <v>5</v>
      </c>
      <c r="C7" s="3">
        <v>20</v>
      </c>
      <c r="D7" s="2">
        <v>6</v>
      </c>
      <c r="E7" s="2">
        <v>5</v>
      </c>
      <c r="F7" s="2">
        <v>2</v>
      </c>
      <c r="G7" s="2">
        <v>2</v>
      </c>
      <c r="H7" s="2">
        <v>8</v>
      </c>
      <c r="I7" s="2">
        <v>10</v>
      </c>
      <c r="J7" s="2">
        <v>3</v>
      </c>
      <c r="K7" s="2">
        <v>0</v>
      </c>
      <c r="L7" s="2">
        <v>4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>
        <f t="shared" si="0"/>
        <v>2.8571428571428572</v>
      </c>
    </row>
    <row r="8" spans="1:18" x14ac:dyDescent="0.25">
      <c r="A8" s="69"/>
      <c r="B8" s="4" t="s">
        <v>6</v>
      </c>
      <c r="C8" s="3">
        <v>10</v>
      </c>
      <c r="D8" s="2">
        <v>3</v>
      </c>
      <c r="E8" s="2">
        <v>2</v>
      </c>
      <c r="F8" s="2">
        <v>1</v>
      </c>
      <c r="G8" s="2">
        <v>3</v>
      </c>
      <c r="H8" s="13">
        <v>1</v>
      </c>
      <c r="I8" s="2">
        <v>0</v>
      </c>
      <c r="J8" s="2">
        <v>2</v>
      </c>
      <c r="K8" s="2">
        <v>0</v>
      </c>
      <c r="L8" s="2">
        <v>0</v>
      </c>
      <c r="M8" s="2">
        <v>0</v>
      </c>
      <c r="N8" s="2">
        <v>3</v>
      </c>
      <c r="O8" s="2">
        <v>0</v>
      </c>
      <c r="P8" s="2">
        <v>0</v>
      </c>
      <c r="Q8" s="2">
        <v>0</v>
      </c>
      <c r="R8">
        <f t="shared" si="0"/>
        <v>1.0714285714285714</v>
      </c>
    </row>
    <row r="9" spans="1:18" x14ac:dyDescent="0.25">
      <c r="A9" s="69"/>
      <c r="B9" s="4" t="s">
        <v>7</v>
      </c>
      <c r="C9" s="3">
        <v>1</v>
      </c>
      <c r="D9" s="18">
        <v>1</v>
      </c>
      <c r="E9" s="2">
        <v>1</v>
      </c>
      <c r="F9" s="2">
        <v>1</v>
      </c>
      <c r="G9" s="2">
        <v>1</v>
      </c>
      <c r="H9" s="14">
        <v>2</v>
      </c>
      <c r="I9" s="2">
        <v>0</v>
      </c>
      <c r="J9" s="2">
        <v>1</v>
      </c>
      <c r="K9" s="2">
        <v>0</v>
      </c>
      <c r="L9" s="19">
        <v>1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>
        <f t="shared" si="0"/>
        <v>0.5714285714285714</v>
      </c>
    </row>
    <row r="10" spans="1:18" x14ac:dyDescent="0.25">
      <c r="A10" s="69"/>
      <c r="B10" s="4" t="s">
        <v>8</v>
      </c>
      <c r="C10" s="3">
        <v>4</v>
      </c>
      <c r="D10" s="18">
        <v>4</v>
      </c>
      <c r="E10" s="2">
        <v>0</v>
      </c>
      <c r="F10" s="18">
        <v>4</v>
      </c>
      <c r="G10" s="2">
        <v>1</v>
      </c>
      <c r="H10" s="2">
        <v>3</v>
      </c>
      <c r="I10" s="18">
        <v>4</v>
      </c>
      <c r="J10" s="18">
        <v>4</v>
      </c>
      <c r="K10" s="2">
        <v>0</v>
      </c>
      <c r="L10" s="2">
        <v>3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>
        <f t="shared" si="0"/>
        <v>1.6428571428571428</v>
      </c>
    </row>
    <row r="11" spans="1:18" ht="18.75" customHeight="1" x14ac:dyDescent="0.25">
      <c r="A11" s="69"/>
      <c r="B11" s="4" t="s">
        <v>9</v>
      </c>
      <c r="C11" s="3">
        <v>1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>
        <f t="shared" si="0"/>
        <v>0</v>
      </c>
    </row>
    <row r="12" spans="1:18" x14ac:dyDescent="0.25">
      <c r="A12" s="69"/>
      <c r="B12" s="4" t="s">
        <v>10</v>
      </c>
      <c r="C12" s="3">
        <v>1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>
        <f t="shared" si="0"/>
        <v>0</v>
      </c>
    </row>
    <row r="13" spans="1:18" x14ac:dyDescent="0.25">
      <c r="A13" s="69"/>
      <c r="B13" s="4" t="s">
        <v>11</v>
      </c>
      <c r="C13" s="3">
        <v>1</v>
      </c>
      <c r="D13" s="2">
        <v>0</v>
      </c>
      <c r="E13" s="2">
        <v>0</v>
      </c>
      <c r="F13" s="2">
        <v>0</v>
      </c>
      <c r="G13" s="2">
        <v>1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>
        <f t="shared" si="0"/>
        <v>7.1428571428571425E-2</v>
      </c>
    </row>
    <row r="14" spans="1:18" x14ac:dyDescent="0.25">
      <c r="A14" s="69"/>
      <c r="B14" s="4" t="s">
        <v>12</v>
      </c>
      <c r="C14" s="3">
        <v>1</v>
      </c>
      <c r="D14" s="18">
        <v>2</v>
      </c>
      <c r="E14" s="2">
        <v>1</v>
      </c>
      <c r="F14" s="2">
        <v>1</v>
      </c>
      <c r="G14" s="2">
        <v>2</v>
      </c>
      <c r="H14" s="2">
        <v>1</v>
      </c>
      <c r="I14" s="2">
        <v>1</v>
      </c>
      <c r="J14" s="2">
        <v>1</v>
      </c>
      <c r="K14" s="2">
        <v>1</v>
      </c>
      <c r="L14" s="18">
        <v>1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>
        <f t="shared" si="0"/>
        <v>0.7857142857142857</v>
      </c>
    </row>
    <row r="15" spans="1:18" x14ac:dyDescent="0.25">
      <c r="A15" s="69"/>
      <c r="B15" s="4" t="s">
        <v>13</v>
      </c>
      <c r="C15" s="3">
        <v>2</v>
      </c>
      <c r="D15" s="18">
        <v>2</v>
      </c>
      <c r="E15" s="18">
        <v>2</v>
      </c>
      <c r="F15" s="18">
        <v>2</v>
      </c>
      <c r="G15" s="2">
        <v>1</v>
      </c>
      <c r="H15" s="2">
        <v>2</v>
      </c>
      <c r="I15" s="18">
        <v>2</v>
      </c>
      <c r="J15" s="2">
        <v>1</v>
      </c>
      <c r="K15" s="2">
        <v>1</v>
      </c>
      <c r="L15" s="2">
        <v>2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>
        <f t="shared" si="0"/>
        <v>1.0714285714285714</v>
      </c>
    </row>
    <row r="16" spans="1:18" ht="30" x14ac:dyDescent="0.25">
      <c r="A16" s="69"/>
      <c r="B16" s="4" t="s">
        <v>14</v>
      </c>
      <c r="C16" s="3">
        <v>2</v>
      </c>
      <c r="D16" s="2">
        <v>1</v>
      </c>
      <c r="E16" s="2">
        <v>0</v>
      </c>
      <c r="F16" s="2">
        <v>0</v>
      </c>
      <c r="G16" s="2">
        <v>0</v>
      </c>
      <c r="H16" s="2">
        <v>1</v>
      </c>
      <c r="I16" s="18">
        <v>2</v>
      </c>
      <c r="J16" s="2">
        <v>0</v>
      </c>
      <c r="K16" s="2">
        <v>1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>
        <f t="shared" si="0"/>
        <v>0.35714285714285715</v>
      </c>
    </row>
    <row r="17" spans="1:21" ht="30" x14ac:dyDescent="0.25">
      <c r="A17" s="69"/>
      <c r="B17" s="4" t="s">
        <v>15</v>
      </c>
      <c r="C17" s="3">
        <v>3</v>
      </c>
      <c r="D17" s="2">
        <v>1</v>
      </c>
      <c r="E17" s="2">
        <v>1</v>
      </c>
      <c r="F17" s="2">
        <v>0</v>
      </c>
      <c r="G17" s="2">
        <v>0</v>
      </c>
      <c r="H17" s="2">
        <v>0</v>
      </c>
      <c r="I17" s="2">
        <v>1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>
        <f t="shared" si="0"/>
        <v>0.21428571428571427</v>
      </c>
    </row>
    <row r="18" spans="1:21" x14ac:dyDescent="0.25">
      <c r="A18" s="69"/>
      <c r="B18" s="4" t="s">
        <v>16</v>
      </c>
      <c r="C18" s="3">
        <v>1</v>
      </c>
      <c r="D18" s="18">
        <v>1</v>
      </c>
      <c r="E18" s="18">
        <v>1</v>
      </c>
      <c r="F18" s="2">
        <v>0</v>
      </c>
      <c r="G18" s="18">
        <v>1</v>
      </c>
      <c r="H18" s="2">
        <v>1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>
        <f t="shared" si="0"/>
        <v>0.2857142857142857</v>
      </c>
    </row>
    <row r="19" spans="1:21" x14ac:dyDescent="0.25">
      <c r="A19" s="69"/>
      <c r="B19" s="4" t="s">
        <v>17</v>
      </c>
      <c r="C19" s="3">
        <v>1</v>
      </c>
      <c r="D19" s="2">
        <v>1</v>
      </c>
      <c r="E19" s="19">
        <v>1</v>
      </c>
      <c r="F19" s="14">
        <v>1</v>
      </c>
      <c r="G19" s="14">
        <v>1</v>
      </c>
      <c r="H19" s="14">
        <v>1</v>
      </c>
      <c r="I19" s="2">
        <v>1</v>
      </c>
      <c r="J19" s="2">
        <v>0</v>
      </c>
      <c r="K19" s="2">
        <v>0</v>
      </c>
      <c r="L19" s="2">
        <v>1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>
        <f t="shared" si="0"/>
        <v>0.5</v>
      </c>
    </row>
    <row r="20" spans="1:21" x14ac:dyDescent="0.25">
      <c r="A20" s="69"/>
      <c r="B20" s="4" t="s">
        <v>136</v>
      </c>
      <c r="C20" s="3">
        <v>1</v>
      </c>
      <c r="D20" s="2">
        <v>1</v>
      </c>
      <c r="E20" s="2">
        <v>1</v>
      </c>
      <c r="F20" s="2">
        <v>1</v>
      </c>
      <c r="G20" s="2">
        <v>1</v>
      </c>
      <c r="H20" s="2">
        <v>0</v>
      </c>
      <c r="I20" s="2">
        <v>1</v>
      </c>
      <c r="J20" s="2">
        <v>1</v>
      </c>
      <c r="K20" s="2">
        <v>0</v>
      </c>
      <c r="L20" s="2">
        <v>1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>
        <f t="shared" si="0"/>
        <v>0.5</v>
      </c>
    </row>
    <row r="21" spans="1:21" x14ac:dyDescent="0.25">
      <c r="A21" s="69"/>
      <c r="B21" s="4" t="s">
        <v>18</v>
      </c>
      <c r="C21" s="3">
        <v>1</v>
      </c>
      <c r="D21" s="2">
        <v>1</v>
      </c>
      <c r="E21" s="18">
        <v>1</v>
      </c>
      <c r="F21" s="2">
        <v>0</v>
      </c>
      <c r="G21" s="2">
        <v>1</v>
      </c>
      <c r="H21" s="2">
        <v>1</v>
      </c>
      <c r="I21" s="2">
        <v>1</v>
      </c>
      <c r="J21" s="2">
        <v>0</v>
      </c>
      <c r="K21" s="2">
        <v>0</v>
      </c>
      <c r="L21" s="2">
        <v>1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>
        <f t="shared" si="0"/>
        <v>0.42857142857142855</v>
      </c>
    </row>
    <row r="22" spans="1:21" x14ac:dyDescent="0.25">
      <c r="A22" s="42"/>
      <c r="B22" s="4"/>
      <c r="C22" s="3"/>
      <c r="D22" s="2"/>
      <c r="E22" s="18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>
        <f t="shared" si="0"/>
        <v>0</v>
      </c>
      <c r="S22" s="44">
        <f>SUM(R4:R21)</f>
        <v>12.071428571428571</v>
      </c>
      <c r="T22">
        <f>(S22/U22)*100</f>
        <v>20.46004842615012</v>
      </c>
      <c r="U22" s="34">
        <v>59</v>
      </c>
    </row>
    <row r="23" spans="1:21" x14ac:dyDescent="0.25">
      <c r="A23" s="73" t="s">
        <v>19</v>
      </c>
      <c r="B23" s="4" t="s">
        <v>20</v>
      </c>
      <c r="C23" s="3">
        <v>1</v>
      </c>
      <c r="D23" s="2">
        <v>1</v>
      </c>
      <c r="E23" s="18">
        <v>1</v>
      </c>
      <c r="F23" s="2">
        <v>1</v>
      </c>
      <c r="G23" s="2">
        <v>1</v>
      </c>
      <c r="H23" s="2">
        <v>1</v>
      </c>
      <c r="I23" s="2">
        <v>1</v>
      </c>
      <c r="J23" s="2">
        <v>1</v>
      </c>
      <c r="K23" s="2">
        <v>1</v>
      </c>
      <c r="L23" s="18">
        <v>1</v>
      </c>
      <c r="M23" s="18">
        <v>1</v>
      </c>
      <c r="N23" s="18">
        <v>1</v>
      </c>
      <c r="O23" s="2">
        <v>1</v>
      </c>
      <c r="P23" s="18">
        <v>1</v>
      </c>
      <c r="Q23" s="18">
        <v>1</v>
      </c>
      <c r="R23">
        <f t="shared" si="0"/>
        <v>1</v>
      </c>
    </row>
    <row r="24" spans="1:21" x14ac:dyDescent="0.25">
      <c r="A24" s="74"/>
      <c r="B24" s="4" t="s">
        <v>3</v>
      </c>
      <c r="C24" s="3">
        <v>1</v>
      </c>
      <c r="D24" s="2">
        <v>1</v>
      </c>
      <c r="E24" s="18">
        <v>1</v>
      </c>
      <c r="F24" s="2">
        <v>1</v>
      </c>
      <c r="G24" s="2">
        <v>1</v>
      </c>
      <c r="H24" s="2">
        <v>1</v>
      </c>
      <c r="I24" s="18">
        <v>1</v>
      </c>
      <c r="J24" s="18">
        <v>1</v>
      </c>
      <c r="K24" s="2">
        <v>1</v>
      </c>
      <c r="L24" s="2">
        <v>1</v>
      </c>
      <c r="M24" s="18">
        <v>1</v>
      </c>
      <c r="N24" s="18">
        <v>1</v>
      </c>
      <c r="O24" s="18">
        <v>1</v>
      </c>
      <c r="P24" s="2">
        <v>0</v>
      </c>
      <c r="Q24" s="18">
        <v>1</v>
      </c>
      <c r="R24">
        <f t="shared" si="0"/>
        <v>0.9285714285714286</v>
      </c>
    </row>
    <row r="25" spans="1:21" x14ac:dyDescent="0.25">
      <c r="A25" s="74"/>
      <c r="B25" s="4" t="s">
        <v>21</v>
      </c>
      <c r="C25" s="3">
        <v>2</v>
      </c>
      <c r="D25" s="2">
        <v>1</v>
      </c>
      <c r="E25" s="2">
        <v>1</v>
      </c>
      <c r="F25" s="2">
        <v>1</v>
      </c>
      <c r="G25" s="2">
        <v>1</v>
      </c>
      <c r="H25" s="2">
        <v>1</v>
      </c>
      <c r="I25" s="2">
        <v>1</v>
      </c>
      <c r="J25" s="2">
        <v>1</v>
      </c>
      <c r="K25" s="2">
        <v>1</v>
      </c>
      <c r="L25" s="2">
        <v>0</v>
      </c>
      <c r="M25" s="18">
        <v>2</v>
      </c>
      <c r="N25" s="18">
        <v>2</v>
      </c>
      <c r="O25" s="2">
        <v>2</v>
      </c>
      <c r="P25" s="2">
        <v>0</v>
      </c>
      <c r="Q25" s="2">
        <v>0</v>
      </c>
      <c r="R25">
        <f t="shared" si="0"/>
        <v>1</v>
      </c>
    </row>
    <row r="26" spans="1:21" x14ac:dyDescent="0.25">
      <c r="A26" s="74"/>
      <c r="B26" s="4" t="s">
        <v>22</v>
      </c>
      <c r="C26" s="3">
        <v>1</v>
      </c>
      <c r="D26" s="2">
        <v>1</v>
      </c>
      <c r="E26" s="18">
        <v>1</v>
      </c>
      <c r="F26" s="2">
        <v>0</v>
      </c>
      <c r="G26" s="2">
        <v>1</v>
      </c>
      <c r="H26" s="2">
        <v>1</v>
      </c>
      <c r="I26" s="2">
        <v>1</v>
      </c>
      <c r="J26" s="18">
        <v>1</v>
      </c>
      <c r="K26" s="2">
        <v>1</v>
      </c>
      <c r="L26" s="18">
        <v>1</v>
      </c>
      <c r="M26" s="2">
        <v>1</v>
      </c>
      <c r="N26" s="18">
        <v>1</v>
      </c>
      <c r="O26" s="2">
        <v>1</v>
      </c>
      <c r="P26" s="2">
        <v>0</v>
      </c>
      <c r="Q26" s="2">
        <v>0</v>
      </c>
      <c r="R26">
        <f t="shared" si="0"/>
        <v>0.7857142857142857</v>
      </c>
    </row>
    <row r="27" spans="1:21" ht="30" x14ac:dyDescent="0.25">
      <c r="A27" s="74"/>
      <c r="B27" s="4" t="s">
        <v>23</v>
      </c>
      <c r="C27" s="3">
        <v>1</v>
      </c>
      <c r="D27" s="2">
        <v>0</v>
      </c>
      <c r="E27" s="2">
        <v>1</v>
      </c>
      <c r="F27" s="2">
        <v>0</v>
      </c>
      <c r="G27" s="2">
        <v>1</v>
      </c>
      <c r="H27" s="2">
        <v>0</v>
      </c>
      <c r="I27" s="2">
        <v>1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O27" s="2">
        <v>1</v>
      </c>
      <c r="P27" s="2">
        <v>1</v>
      </c>
      <c r="Q27" s="2">
        <v>1</v>
      </c>
      <c r="R27">
        <f t="shared" si="0"/>
        <v>0.7857142857142857</v>
      </c>
    </row>
    <row r="28" spans="1:21" x14ac:dyDescent="0.25">
      <c r="A28" s="74"/>
      <c r="B28" s="4" t="s">
        <v>24</v>
      </c>
      <c r="C28" s="3">
        <v>1</v>
      </c>
      <c r="D28" s="2">
        <v>0</v>
      </c>
      <c r="E28" s="2">
        <v>1</v>
      </c>
      <c r="F28" s="2">
        <v>0</v>
      </c>
      <c r="G28" s="2">
        <v>1</v>
      </c>
      <c r="H28" s="2">
        <v>0</v>
      </c>
      <c r="I28" s="2">
        <v>1</v>
      </c>
      <c r="J28" s="2">
        <v>1</v>
      </c>
      <c r="K28" s="2">
        <v>1</v>
      </c>
      <c r="L28" s="2">
        <v>1</v>
      </c>
      <c r="M28" s="2">
        <v>1</v>
      </c>
      <c r="N28" s="2">
        <v>1</v>
      </c>
      <c r="O28" s="2">
        <v>1</v>
      </c>
      <c r="P28" s="2">
        <v>0</v>
      </c>
      <c r="Q28" s="2">
        <v>1</v>
      </c>
      <c r="R28">
        <f t="shared" si="0"/>
        <v>0.7142857142857143</v>
      </c>
    </row>
    <row r="29" spans="1:21" x14ac:dyDescent="0.25">
      <c r="A29" s="74"/>
      <c r="B29" s="4" t="s">
        <v>11</v>
      </c>
      <c r="C29" s="3">
        <v>1</v>
      </c>
      <c r="D29" s="2">
        <v>0</v>
      </c>
      <c r="E29" s="2">
        <v>0</v>
      </c>
      <c r="F29" s="2">
        <v>0</v>
      </c>
      <c r="G29" s="2">
        <v>1</v>
      </c>
      <c r="H29" s="2">
        <v>0</v>
      </c>
      <c r="I29" s="2">
        <v>0</v>
      </c>
      <c r="J29" s="2">
        <v>1</v>
      </c>
      <c r="K29" s="2">
        <v>1</v>
      </c>
      <c r="L29" s="2">
        <v>1</v>
      </c>
      <c r="M29" s="2">
        <v>1</v>
      </c>
      <c r="N29" s="2">
        <v>1</v>
      </c>
      <c r="O29" s="2">
        <v>0</v>
      </c>
      <c r="P29" s="2">
        <v>0</v>
      </c>
      <c r="Q29" s="2">
        <v>0</v>
      </c>
      <c r="R29">
        <f t="shared" si="0"/>
        <v>0.42857142857142855</v>
      </c>
    </row>
    <row r="30" spans="1:21" x14ac:dyDescent="0.25">
      <c r="A30" s="74"/>
      <c r="B30" s="4" t="s">
        <v>25</v>
      </c>
      <c r="C30" s="3">
        <v>1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>
        <f t="shared" si="0"/>
        <v>0</v>
      </c>
    </row>
    <row r="31" spans="1:21" x14ac:dyDescent="0.25">
      <c r="A31" s="74"/>
      <c r="B31" s="4" t="s">
        <v>26</v>
      </c>
      <c r="C31" s="3">
        <v>1</v>
      </c>
      <c r="D31" s="2">
        <v>1</v>
      </c>
      <c r="E31" s="18">
        <v>1</v>
      </c>
      <c r="F31" s="2">
        <v>0</v>
      </c>
      <c r="G31" s="2">
        <v>1</v>
      </c>
      <c r="H31" s="2">
        <v>0</v>
      </c>
      <c r="I31" s="2">
        <v>1</v>
      </c>
      <c r="J31" s="2">
        <v>1</v>
      </c>
      <c r="K31" s="2">
        <v>0</v>
      </c>
      <c r="L31" s="2">
        <v>1</v>
      </c>
      <c r="M31" s="2">
        <v>1</v>
      </c>
      <c r="N31" s="18">
        <v>1</v>
      </c>
      <c r="O31" s="2">
        <v>0</v>
      </c>
      <c r="P31" s="2">
        <v>0</v>
      </c>
      <c r="Q31" s="2">
        <v>0</v>
      </c>
      <c r="R31">
        <f t="shared" si="0"/>
        <v>0.5714285714285714</v>
      </c>
    </row>
    <row r="32" spans="1:21" x14ac:dyDescent="0.25">
      <c r="A32" s="74"/>
      <c r="B32" s="4" t="s">
        <v>27</v>
      </c>
      <c r="C32" s="3">
        <v>1</v>
      </c>
      <c r="D32" s="2">
        <v>1</v>
      </c>
      <c r="E32" s="18">
        <v>1</v>
      </c>
      <c r="F32" s="2">
        <v>0</v>
      </c>
      <c r="G32" s="14">
        <v>1</v>
      </c>
      <c r="H32" s="2">
        <v>0</v>
      </c>
      <c r="I32" s="2">
        <v>1</v>
      </c>
      <c r="J32" s="2">
        <v>1</v>
      </c>
      <c r="K32" s="2">
        <v>0</v>
      </c>
      <c r="L32" s="2">
        <v>1</v>
      </c>
      <c r="M32" s="2">
        <v>1</v>
      </c>
      <c r="N32" s="18">
        <v>1</v>
      </c>
      <c r="O32" s="2">
        <v>0</v>
      </c>
      <c r="P32" s="2">
        <v>0</v>
      </c>
      <c r="Q32" s="2">
        <v>0</v>
      </c>
      <c r="R32">
        <f t="shared" si="0"/>
        <v>0.5714285714285714</v>
      </c>
    </row>
    <row r="33" spans="1:21" ht="30" x14ac:dyDescent="0.25">
      <c r="A33" s="74"/>
      <c r="B33" s="4" t="s">
        <v>28</v>
      </c>
      <c r="C33" s="3">
        <v>1</v>
      </c>
      <c r="D33" s="2">
        <v>1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1</v>
      </c>
      <c r="K33" s="2">
        <v>0</v>
      </c>
      <c r="L33" s="2">
        <v>1</v>
      </c>
      <c r="M33" s="2">
        <v>1</v>
      </c>
      <c r="N33" s="2">
        <v>0</v>
      </c>
      <c r="O33" s="2">
        <v>0</v>
      </c>
      <c r="P33" s="2">
        <v>0</v>
      </c>
      <c r="Q33" s="2">
        <v>0</v>
      </c>
      <c r="R33">
        <f t="shared" si="0"/>
        <v>0.2857142857142857</v>
      </c>
    </row>
    <row r="34" spans="1:21" x14ac:dyDescent="0.25">
      <c r="A34" s="74"/>
      <c r="B34" s="4" t="s">
        <v>29</v>
      </c>
      <c r="C34" s="3">
        <v>2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1</v>
      </c>
      <c r="L34" s="2">
        <v>0</v>
      </c>
      <c r="M34" s="2">
        <v>1</v>
      </c>
      <c r="N34" s="2">
        <v>0</v>
      </c>
      <c r="O34" s="2">
        <v>0</v>
      </c>
      <c r="P34" s="2">
        <v>0</v>
      </c>
      <c r="Q34" s="2">
        <v>0</v>
      </c>
      <c r="R34">
        <f t="shared" si="0"/>
        <v>0.14285714285714285</v>
      </c>
    </row>
    <row r="35" spans="1:21" x14ac:dyDescent="0.25">
      <c r="A35" s="74"/>
      <c r="B35" s="4" t="s">
        <v>134</v>
      </c>
      <c r="C35" s="3">
        <v>1</v>
      </c>
      <c r="D35" s="2">
        <v>0</v>
      </c>
      <c r="E35" s="2">
        <v>1</v>
      </c>
      <c r="F35" s="2">
        <v>0</v>
      </c>
      <c r="G35" s="2">
        <v>0</v>
      </c>
      <c r="H35" s="2">
        <v>0</v>
      </c>
      <c r="I35" s="2">
        <v>0</v>
      </c>
      <c r="J35" s="2">
        <v>1</v>
      </c>
      <c r="K35" s="2">
        <v>0</v>
      </c>
      <c r="L35" s="2">
        <v>1</v>
      </c>
      <c r="M35" s="2">
        <v>1</v>
      </c>
      <c r="N35" s="2">
        <v>0</v>
      </c>
      <c r="O35" s="2">
        <v>0</v>
      </c>
      <c r="P35" s="2">
        <v>0</v>
      </c>
      <c r="Q35" s="2">
        <v>0</v>
      </c>
      <c r="R35">
        <f t="shared" si="0"/>
        <v>0.2857142857142857</v>
      </c>
    </row>
    <row r="36" spans="1:21" x14ac:dyDescent="0.25">
      <c r="A36" s="74"/>
      <c r="B36" s="4" t="s">
        <v>31</v>
      </c>
      <c r="C36" s="3">
        <v>1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1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>
        <f t="shared" si="0"/>
        <v>7.1428571428571425E-2</v>
      </c>
    </row>
    <row r="37" spans="1:21" x14ac:dyDescent="0.25">
      <c r="A37" s="74"/>
      <c r="B37" s="4" t="s">
        <v>32</v>
      </c>
      <c r="C37" s="3">
        <v>1</v>
      </c>
      <c r="D37" s="2">
        <v>0</v>
      </c>
      <c r="E37" s="2">
        <v>0</v>
      </c>
      <c r="F37" s="2">
        <v>0</v>
      </c>
      <c r="G37" s="2">
        <v>1</v>
      </c>
      <c r="H37" s="2">
        <v>0</v>
      </c>
      <c r="I37" s="2">
        <v>0</v>
      </c>
      <c r="J37" s="2">
        <v>0</v>
      </c>
      <c r="K37" s="2">
        <v>0</v>
      </c>
      <c r="L37" s="2">
        <v>1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>
        <f t="shared" si="0"/>
        <v>0.14285714285714285</v>
      </c>
    </row>
    <row r="38" spans="1:21" x14ac:dyDescent="0.25">
      <c r="A38" s="74"/>
      <c r="B38" s="4" t="s">
        <v>33</v>
      </c>
      <c r="C38" s="3">
        <v>2</v>
      </c>
      <c r="D38" s="2">
        <v>0</v>
      </c>
      <c r="E38" s="2">
        <v>0</v>
      </c>
      <c r="F38" s="2">
        <v>0</v>
      </c>
      <c r="G38" s="2">
        <v>1</v>
      </c>
      <c r="H38" s="2">
        <v>0</v>
      </c>
      <c r="I38" s="2">
        <v>0</v>
      </c>
      <c r="J38" s="2">
        <v>1</v>
      </c>
      <c r="K38" s="2">
        <v>0</v>
      </c>
      <c r="L38" s="14">
        <v>1</v>
      </c>
      <c r="M38" s="2">
        <v>1</v>
      </c>
      <c r="N38" s="2">
        <v>1</v>
      </c>
      <c r="O38" s="2">
        <v>0</v>
      </c>
      <c r="P38" s="2">
        <v>0</v>
      </c>
      <c r="Q38" s="2">
        <v>0</v>
      </c>
      <c r="R38">
        <f t="shared" si="0"/>
        <v>0.35714285714285715</v>
      </c>
    </row>
    <row r="39" spans="1:21" ht="30" x14ac:dyDescent="0.25">
      <c r="A39" s="74"/>
      <c r="B39" s="4" t="s">
        <v>135</v>
      </c>
      <c r="C39" s="3">
        <v>1</v>
      </c>
      <c r="D39" s="2">
        <v>0</v>
      </c>
      <c r="E39" s="2">
        <v>0</v>
      </c>
      <c r="F39" s="2">
        <v>0</v>
      </c>
      <c r="G39" s="2">
        <v>1</v>
      </c>
      <c r="H39" s="2">
        <v>0</v>
      </c>
      <c r="I39" s="2">
        <v>1</v>
      </c>
      <c r="J39" s="2">
        <v>0</v>
      </c>
      <c r="K39" s="2">
        <v>0</v>
      </c>
      <c r="L39" s="2">
        <v>0</v>
      </c>
      <c r="M39" s="2">
        <v>1</v>
      </c>
      <c r="N39" s="2">
        <v>0</v>
      </c>
      <c r="O39" s="2">
        <v>0</v>
      </c>
      <c r="P39" s="2">
        <v>0</v>
      </c>
      <c r="Q39" s="2">
        <v>0</v>
      </c>
      <c r="R39">
        <f t="shared" si="0"/>
        <v>0.21428571428571427</v>
      </c>
    </row>
    <row r="40" spans="1:21" x14ac:dyDescent="0.25">
      <c r="A40" s="74"/>
      <c r="B40" s="4" t="s">
        <v>34</v>
      </c>
      <c r="C40" s="3">
        <v>1</v>
      </c>
      <c r="D40" s="2">
        <v>0</v>
      </c>
      <c r="E40" s="2">
        <v>1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1</v>
      </c>
      <c r="M40" s="2">
        <v>1</v>
      </c>
      <c r="N40" s="2">
        <v>1</v>
      </c>
      <c r="O40" s="2">
        <v>1</v>
      </c>
      <c r="P40" s="2">
        <v>0</v>
      </c>
      <c r="Q40" s="2">
        <v>0</v>
      </c>
      <c r="R40">
        <f t="shared" si="0"/>
        <v>0.35714285714285715</v>
      </c>
    </row>
    <row r="41" spans="1:21" ht="30" x14ac:dyDescent="0.25">
      <c r="A41" s="74"/>
      <c r="B41" s="4" t="s">
        <v>35</v>
      </c>
      <c r="C41" s="3">
        <v>1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1</v>
      </c>
      <c r="J41" s="2">
        <v>1</v>
      </c>
      <c r="K41" s="2">
        <v>0</v>
      </c>
      <c r="L41" s="2">
        <v>1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>
        <f t="shared" si="0"/>
        <v>0.21428571428571427</v>
      </c>
    </row>
    <row r="42" spans="1:21" x14ac:dyDescent="0.25">
      <c r="A42" s="74"/>
      <c r="B42" s="4" t="s">
        <v>16</v>
      </c>
      <c r="C42" s="3">
        <v>1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1</v>
      </c>
      <c r="K42" s="2">
        <v>0</v>
      </c>
      <c r="L42" s="2">
        <v>0</v>
      </c>
      <c r="M42" s="2">
        <v>1</v>
      </c>
      <c r="N42" s="2">
        <v>0</v>
      </c>
      <c r="O42" s="2">
        <v>1</v>
      </c>
      <c r="P42" s="2">
        <v>0</v>
      </c>
      <c r="Q42" s="2">
        <v>0</v>
      </c>
      <c r="R42">
        <f t="shared" si="0"/>
        <v>0.21428571428571427</v>
      </c>
    </row>
    <row r="43" spans="1:21" x14ac:dyDescent="0.25">
      <c r="A43" s="74"/>
      <c r="B43" s="4" t="s">
        <v>36</v>
      </c>
      <c r="C43" s="3">
        <v>1</v>
      </c>
      <c r="D43" s="2">
        <v>0</v>
      </c>
      <c r="E43" s="2">
        <v>1</v>
      </c>
      <c r="F43" s="2">
        <v>0</v>
      </c>
      <c r="G43" s="2">
        <v>1</v>
      </c>
      <c r="H43" s="2">
        <v>0</v>
      </c>
      <c r="I43" s="2">
        <v>0</v>
      </c>
      <c r="J43" s="2">
        <v>1</v>
      </c>
      <c r="K43" s="2">
        <v>0</v>
      </c>
      <c r="L43" s="2">
        <v>1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>
        <f t="shared" si="0"/>
        <v>0.2857142857142857</v>
      </c>
    </row>
    <row r="44" spans="1:21" x14ac:dyDescent="0.25">
      <c r="A44" s="74"/>
      <c r="B44" s="4" t="s">
        <v>136</v>
      </c>
      <c r="C44" s="3">
        <v>1</v>
      </c>
      <c r="D44" s="2">
        <v>0</v>
      </c>
      <c r="E44" s="2">
        <v>1</v>
      </c>
      <c r="F44" s="2">
        <v>0</v>
      </c>
      <c r="G44" s="2">
        <v>1</v>
      </c>
      <c r="H44" s="2">
        <v>0</v>
      </c>
      <c r="I44" s="2">
        <v>1</v>
      </c>
      <c r="J44" s="2">
        <v>0</v>
      </c>
      <c r="K44" s="2">
        <v>0</v>
      </c>
      <c r="L44" s="2">
        <v>1</v>
      </c>
      <c r="M44" s="2">
        <v>0</v>
      </c>
      <c r="N44" s="2">
        <v>0</v>
      </c>
      <c r="O44" s="2">
        <v>1</v>
      </c>
      <c r="P44" s="2">
        <v>1</v>
      </c>
      <c r="Q44" s="2">
        <v>1</v>
      </c>
      <c r="R44">
        <f t="shared" si="0"/>
        <v>0.5</v>
      </c>
    </row>
    <row r="45" spans="1:21" ht="30" x14ac:dyDescent="0.25">
      <c r="A45" s="74"/>
      <c r="B45" s="4" t="s">
        <v>37</v>
      </c>
      <c r="C45" s="3">
        <v>1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>
        <f t="shared" si="0"/>
        <v>0</v>
      </c>
    </row>
    <row r="46" spans="1:21" x14ac:dyDescent="0.25">
      <c r="A46" s="75"/>
      <c r="B46" s="4" t="s">
        <v>20</v>
      </c>
      <c r="C46" s="3">
        <v>1</v>
      </c>
      <c r="D46" s="2">
        <v>1</v>
      </c>
      <c r="E46" s="2">
        <v>1</v>
      </c>
      <c r="F46" s="2">
        <v>0</v>
      </c>
      <c r="G46" s="2">
        <v>1</v>
      </c>
      <c r="H46" s="2">
        <v>0</v>
      </c>
      <c r="I46" s="2">
        <v>0</v>
      </c>
      <c r="J46" s="2">
        <v>1</v>
      </c>
      <c r="K46" s="2">
        <v>0</v>
      </c>
      <c r="L46" s="18">
        <v>1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>
        <f t="shared" si="0"/>
        <v>0.35714285714285715</v>
      </c>
    </row>
    <row r="47" spans="1:21" x14ac:dyDescent="0.25">
      <c r="A47" s="38"/>
      <c r="B47" s="4"/>
      <c r="C47" s="3"/>
      <c r="D47" s="2"/>
      <c r="E47" s="2"/>
      <c r="F47" s="2"/>
      <c r="G47" s="2"/>
      <c r="H47" s="2"/>
      <c r="I47" s="2"/>
      <c r="J47" s="2"/>
      <c r="K47" s="2"/>
      <c r="L47" s="18"/>
      <c r="M47" s="2"/>
      <c r="N47" s="2"/>
      <c r="O47" s="2"/>
      <c r="P47" s="2"/>
      <c r="Q47" s="2"/>
      <c r="R47">
        <f t="shared" si="0"/>
        <v>0</v>
      </c>
      <c r="S47" s="44">
        <f>SUM(R23:R46)</f>
        <v>10.214285714285714</v>
      </c>
      <c r="T47" t="e">
        <f>(S47/C47)*100</f>
        <v>#DIV/0!</v>
      </c>
      <c r="U47" s="34">
        <v>27</v>
      </c>
    </row>
    <row r="48" spans="1:21" ht="30" x14ac:dyDescent="0.25">
      <c r="A48" s="76" t="s">
        <v>38</v>
      </c>
      <c r="B48" s="4" t="s">
        <v>39</v>
      </c>
      <c r="C48" s="3">
        <v>1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>
        <f t="shared" si="0"/>
        <v>0</v>
      </c>
    </row>
    <row r="49" spans="1:18" x14ac:dyDescent="0.25">
      <c r="A49" s="77"/>
      <c r="B49" s="4" t="s">
        <v>3</v>
      </c>
      <c r="C49" s="3">
        <v>1</v>
      </c>
      <c r="D49" s="2">
        <v>0</v>
      </c>
      <c r="E49" s="18">
        <v>1</v>
      </c>
      <c r="F49" s="2">
        <v>0</v>
      </c>
      <c r="G49" s="18">
        <v>1</v>
      </c>
      <c r="H49" s="2">
        <v>0</v>
      </c>
      <c r="I49" s="18">
        <v>1</v>
      </c>
      <c r="J49" s="2">
        <v>0</v>
      </c>
      <c r="K49" s="2">
        <v>0</v>
      </c>
      <c r="L49" s="18">
        <v>1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>
        <f t="shared" si="0"/>
        <v>0.2857142857142857</v>
      </c>
    </row>
    <row r="50" spans="1:18" x14ac:dyDescent="0.25">
      <c r="A50" s="77"/>
      <c r="B50" s="4" t="s">
        <v>27</v>
      </c>
      <c r="C50" s="3">
        <v>1</v>
      </c>
      <c r="D50" s="2">
        <v>0</v>
      </c>
      <c r="E50" s="2">
        <v>1</v>
      </c>
      <c r="F50" s="2">
        <v>0</v>
      </c>
      <c r="G50" s="2">
        <v>1</v>
      </c>
      <c r="H50" s="18">
        <v>1</v>
      </c>
      <c r="I50" s="2">
        <v>1</v>
      </c>
      <c r="J50" s="2">
        <v>0</v>
      </c>
      <c r="K50" s="2">
        <v>0</v>
      </c>
      <c r="L50" s="2">
        <v>1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>
        <f t="shared" si="0"/>
        <v>0.35714285714285715</v>
      </c>
    </row>
    <row r="51" spans="1:18" x14ac:dyDescent="0.25">
      <c r="A51" s="77"/>
      <c r="B51" s="4" t="s">
        <v>26</v>
      </c>
      <c r="C51" s="3">
        <v>2</v>
      </c>
      <c r="D51" s="2">
        <v>0</v>
      </c>
      <c r="E51" s="2">
        <v>1</v>
      </c>
      <c r="F51" s="2">
        <v>0</v>
      </c>
      <c r="G51" s="2">
        <v>1</v>
      </c>
      <c r="H51" s="2">
        <v>0</v>
      </c>
      <c r="I51" s="2">
        <v>1</v>
      </c>
      <c r="J51" s="2">
        <v>0</v>
      </c>
      <c r="K51" s="2">
        <v>0</v>
      </c>
      <c r="L51" s="2">
        <v>1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>
        <f t="shared" si="0"/>
        <v>0.2857142857142857</v>
      </c>
    </row>
    <row r="52" spans="1:18" x14ac:dyDescent="0.25">
      <c r="A52" s="77"/>
      <c r="B52" s="4" t="s">
        <v>40</v>
      </c>
      <c r="C52" s="3">
        <v>1</v>
      </c>
      <c r="D52" s="2">
        <v>0</v>
      </c>
      <c r="E52" s="2">
        <v>0</v>
      </c>
      <c r="F52" s="2">
        <v>0</v>
      </c>
      <c r="G52" s="2">
        <v>1</v>
      </c>
      <c r="H52" s="2">
        <v>0</v>
      </c>
      <c r="I52" s="2">
        <v>1</v>
      </c>
      <c r="J52" s="2">
        <v>0</v>
      </c>
      <c r="K52" s="2">
        <v>0</v>
      </c>
      <c r="L52" s="2">
        <v>0</v>
      </c>
      <c r="M52" s="2">
        <v>0</v>
      </c>
      <c r="N52" s="2">
        <v>1</v>
      </c>
      <c r="O52" s="2">
        <v>0</v>
      </c>
      <c r="P52" s="2">
        <v>0</v>
      </c>
      <c r="Q52" s="2">
        <v>0</v>
      </c>
      <c r="R52">
        <f t="shared" si="0"/>
        <v>0.21428571428571427</v>
      </c>
    </row>
    <row r="53" spans="1:18" x14ac:dyDescent="0.25">
      <c r="A53" s="77"/>
      <c r="B53" s="4" t="s">
        <v>41</v>
      </c>
      <c r="C53" s="3">
        <v>1</v>
      </c>
      <c r="D53" s="2">
        <v>0</v>
      </c>
      <c r="E53" s="2">
        <v>0</v>
      </c>
      <c r="F53" s="2">
        <v>0</v>
      </c>
      <c r="G53" s="2">
        <v>1</v>
      </c>
      <c r="H53" s="2">
        <v>0</v>
      </c>
      <c r="I53" s="2">
        <v>0</v>
      </c>
      <c r="J53" s="2">
        <v>0</v>
      </c>
      <c r="K53" s="2">
        <v>0</v>
      </c>
      <c r="L53" s="2">
        <v>1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>
        <f t="shared" si="0"/>
        <v>0.14285714285714285</v>
      </c>
    </row>
    <row r="54" spans="1:18" x14ac:dyDescent="0.25">
      <c r="A54" s="77"/>
      <c r="B54" s="4" t="s">
        <v>42</v>
      </c>
      <c r="C54" s="3">
        <v>1</v>
      </c>
      <c r="D54" s="2">
        <v>0</v>
      </c>
      <c r="E54" s="2">
        <v>0</v>
      </c>
      <c r="F54" s="2">
        <v>0</v>
      </c>
      <c r="G54" s="2">
        <v>1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>
        <f t="shared" si="0"/>
        <v>7.1428571428571425E-2</v>
      </c>
    </row>
    <row r="55" spans="1:18" x14ac:dyDescent="0.25">
      <c r="A55" s="77"/>
      <c r="B55" s="4" t="s">
        <v>43</v>
      </c>
      <c r="C55" s="3">
        <v>1</v>
      </c>
      <c r="D55" s="2">
        <v>0</v>
      </c>
      <c r="E55" s="2">
        <v>1</v>
      </c>
      <c r="F55" s="2">
        <v>0</v>
      </c>
      <c r="G55" s="2">
        <v>0</v>
      </c>
      <c r="H55" s="18">
        <v>1</v>
      </c>
      <c r="I55" s="2">
        <v>1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>
        <f t="shared" si="0"/>
        <v>0.21428571428571427</v>
      </c>
    </row>
    <row r="56" spans="1:18" x14ac:dyDescent="0.25">
      <c r="A56" s="77"/>
      <c r="B56" s="4" t="s">
        <v>44</v>
      </c>
      <c r="C56" s="3">
        <v>2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1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>
        <f t="shared" si="0"/>
        <v>7.1428571428571425E-2</v>
      </c>
    </row>
    <row r="57" spans="1:18" x14ac:dyDescent="0.25">
      <c r="A57" s="77"/>
      <c r="B57" s="4" t="s">
        <v>45</v>
      </c>
      <c r="C57" s="3">
        <v>2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2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>
        <f t="shared" si="0"/>
        <v>0.14285714285714285</v>
      </c>
    </row>
    <row r="58" spans="1:18" x14ac:dyDescent="0.25">
      <c r="A58" s="77"/>
      <c r="B58" s="4" t="s">
        <v>46</v>
      </c>
      <c r="C58" s="15">
        <v>2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>
        <f t="shared" si="0"/>
        <v>0</v>
      </c>
    </row>
    <row r="59" spans="1:18" x14ac:dyDescent="0.25">
      <c r="A59" s="77"/>
      <c r="B59" s="4" t="s">
        <v>22</v>
      </c>
      <c r="C59" s="3">
        <v>1</v>
      </c>
      <c r="D59" s="2">
        <v>0</v>
      </c>
      <c r="E59" s="2">
        <v>1</v>
      </c>
      <c r="F59" s="2">
        <v>0</v>
      </c>
      <c r="G59" s="2">
        <v>1</v>
      </c>
      <c r="H59" s="2">
        <v>0</v>
      </c>
      <c r="I59" s="2">
        <v>1</v>
      </c>
      <c r="J59" s="2">
        <v>0</v>
      </c>
      <c r="K59" s="2">
        <v>0</v>
      </c>
      <c r="L59" s="18">
        <v>1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>
        <f t="shared" si="0"/>
        <v>0.2857142857142857</v>
      </c>
    </row>
    <row r="60" spans="1:18" x14ac:dyDescent="0.25">
      <c r="A60" s="77"/>
      <c r="B60" s="4" t="s">
        <v>47</v>
      </c>
      <c r="C60" s="3">
        <v>2</v>
      </c>
      <c r="D60" s="2">
        <v>0</v>
      </c>
      <c r="E60" s="2">
        <v>1</v>
      </c>
      <c r="F60" s="2">
        <v>0</v>
      </c>
      <c r="G60" s="2">
        <v>1</v>
      </c>
      <c r="H60" s="2">
        <v>0</v>
      </c>
      <c r="I60" s="2">
        <v>2</v>
      </c>
      <c r="J60" s="2">
        <v>0</v>
      </c>
      <c r="K60" s="2">
        <v>0</v>
      </c>
      <c r="L60" s="18">
        <v>2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>
        <f t="shared" si="0"/>
        <v>0.42857142857142855</v>
      </c>
    </row>
    <row r="61" spans="1:18" x14ac:dyDescent="0.25">
      <c r="A61" s="77"/>
      <c r="B61" s="4" t="s">
        <v>48</v>
      </c>
      <c r="C61" s="3">
        <v>2</v>
      </c>
      <c r="D61" s="2">
        <v>0</v>
      </c>
      <c r="E61" s="2">
        <v>1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18">
        <v>2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>
        <f t="shared" si="0"/>
        <v>0.21428571428571427</v>
      </c>
    </row>
    <row r="62" spans="1:18" x14ac:dyDescent="0.25">
      <c r="A62" s="77"/>
      <c r="B62" s="4" t="s">
        <v>49</v>
      </c>
      <c r="C62" s="3">
        <v>2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>
        <f t="shared" si="0"/>
        <v>0</v>
      </c>
    </row>
    <row r="63" spans="1:18" x14ac:dyDescent="0.25">
      <c r="A63" s="77"/>
      <c r="B63" s="4" t="s">
        <v>50</v>
      </c>
      <c r="C63" s="3">
        <v>3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1</v>
      </c>
      <c r="J63" s="2">
        <v>0</v>
      </c>
      <c r="K63" s="2">
        <v>0</v>
      </c>
      <c r="L63" s="2">
        <v>2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>
        <f t="shared" si="0"/>
        <v>0.21428571428571427</v>
      </c>
    </row>
    <row r="64" spans="1:18" x14ac:dyDescent="0.25">
      <c r="A64" s="77"/>
      <c r="B64" s="4" t="s">
        <v>51</v>
      </c>
      <c r="C64" s="3">
        <v>6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>
        <f t="shared" si="0"/>
        <v>0</v>
      </c>
    </row>
    <row r="65" spans="1:18" x14ac:dyDescent="0.25">
      <c r="A65" s="77"/>
      <c r="B65" s="4" t="s">
        <v>52</v>
      </c>
      <c r="C65" s="3">
        <v>2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>
        <f t="shared" si="0"/>
        <v>0</v>
      </c>
    </row>
    <row r="66" spans="1:18" ht="30" x14ac:dyDescent="0.25">
      <c r="A66" s="77"/>
      <c r="B66" s="4" t="s">
        <v>28</v>
      </c>
      <c r="C66" s="3">
        <v>1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>
        <f t="shared" si="0"/>
        <v>0</v>
      </c>
    </row>
    <row r="67" spans="1:18" ht="30" x14ac:dyDescent="0.25">
      <c r="A67" s="77"/>
      <c r="B67" s="4" t="s">
        <v>53</v>
      </c>
      <c r="C67" s="3">
        <v>1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>
        <f t="shared" si="0"/>
        <v>0</v>
      </c>
    </row>
    <row r="68" spans="1:18" x14ac:dyDescent="0.25">
      <c r="A68" s="77"/>
      <c r="B68" s="4" t="s">
        <v>33</v>
      </c>
      <c r="C68" s="3">
        <v>2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>
        <f t="shared" ref="R68:R131" si="1">SUM(D68:Q68)/14</f>
        <v>0</v>
      </c>
    </row>
    <row r="69" spans="1:18" x14ac:dyDescent="0.25">
      <c r="A69" s="77"/>
      <c r="B69" s="4" t="s">
        <v>134</v>
      </c>
      <c r="C69" s="3">
        <v>1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1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>
        <f t="shared" si="1"/>
        <v>7.1428571428571425E-2</v>
      </c>
    </row>
    <row r="70" spans="1:18" x14ac:dyDescent="0.25">
      <c r="A70" s="77"/>
      <c r="B70" s="4" t="s">
        <v>54</v>
      </c>
      <c r="C70" s="3">
        <v>2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>
        <f t="shared" si="1"/>
        <v>0</v>
      </c>
    </row>
    <row r="71" spans="1:18" x14ac:dyDescent="0.25">
      <c r="A71" s="77"/>
      <c r="B71" s="4" t="s">
        <v>55</v>
      </c>
      <c r="C71" s="3">
        <v>5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>
        <f t="shared" si="1"/>
        <v>0</v>
      </c>
    </row>
    <row r="72" spans="1:18" x14ac:dyDescent="0.25">
      <c r="A72" s="77"/>
      <c r="B72" s="4" t="s">
        <v>56</v>
      </c>
      <c r="C72" s="3">
        <v>2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>
        <f t="shared" si="1"/>
        <v>0</v>
      </c>
    </row>
    <row r="73" spans="1:18" x14ac:dyDescent="0.25">
      <c r="A73" s="77"/>
      <c r="B73" s="4" t="s">
        <v>57</v>
      </c>
      <c r="C73" s="3">
        <v>1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>
        <f t="shared" si="1"/>
        <v>0</v>
      </c>
    </row>
    <row r="74" spans="1:18" x14ac:dyDescent="0.25">
      <c r="A74" s="77"/>
      <c r="B74" s="4" t="s">
        <v>58</v>
      </c>
      <c r="C74" s="3">
        <v>1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>
        <f t="shared" si="1"/>
        <v>0</v>
      </c>
    </row>
    <row r="75" spans="1:18" x14ac:dyDescent="0.25">
      <c r="A75" s="77"/>
      <c r="B75" s="4" t="s">
        <v>59</v>
      </c>
      <c r="C75" s="3">
        <v>12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>
        <f t="shared" si="1"/>
        <v>0</v>
      </c>
    </row>
    <row r="76" spans="1:18" x14ac:dyDescent="0.25">
      <c r="A76" s="77"/>
      <c r="B76" s="4" t="s">
        <v>60</v>
      </c>
      <c r="C76" s="3">
        <v>1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>
        <f t="shared" si="1"/>
        <v>0</v>
      </c>
    </row>
    <row r="77" spans="1:18" x14ac:dyDescent="0.25">
      <c r="A77" s="77"/>
      <c r="B77" s="4" t="s">
        <v>61</v>
      </c>
      <c r="C77" s="3">
        <v>10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1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>
        <f t="shared" si="1"/>
        <v>7.1428571428571425E-2</v>
      </c>
    </row>
    <row r="78" spans="1:18" ht="30" x14ac:dyDescent="0.25">
      <c r="A78" s="77"/>
      <c r="B78" s="4" t="s">
        <v>23</v>
      </c>
      <c r="C78" s="3">
        <v>1</v>
      </c>
      <c r="D78" s="2">
        <v>1</v>
      </c>
      <c r="E78" s="2">
        <v>1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1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>
        <f t="shared" si="1"/>
        <v>0.21428571428571427</v>
      </c>
    </row>
    <row r="79" spans="1:18" x14ac:dyDescent="0.25">
      <c r="A79" s="77"/>
      <c r="B79" s="4" t="s">
        <v>24</v>
      </c>
      <c r="C79" s="3">
        <v>1</v>
      </c>
      <c r="D79" s="2">
        <v>1</v>
      </c>
      <c r="E79" s="2">
        <v>1</v>
      </c>
      <c r="F79" s="2">
        <v>0</v>
      </c>
      <c r="G79" s="2">
        <v>0</v>
      </c>
      <c r="H79" s="2">
        <v>0</v>
      </c>
      <c r="I79" s="2">
        <v>1</v>
      </c>
      <c r="J79" s="2">
        <v>0</v>
      </c>
      <c r="K79" s="2">
        <v>0</v>
      </c>
      <c r="L79" s="2">
        <v>1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>
        <f t="shared" si="1"/>
        <v>0.2857142857142857</v>
      </c>
    </row>
    <row r="80" spans="1:18" x14ac:dyDescent="0.25">
      <c r="A80" s="77"/>
      <c r="B80" s="4" t="s">
        <v>62</v>
      </c>
      <c r="C80" s="3">
        <v>1</v>
      </c>
      <c r="D80" s="2">
        <v>1</v>
      </c>
      <c r="E80" s="2">
        <v>1</v>
      </c>
      <c r="F80" s="2">
        <v>0</v>
      </c>
      <c r="G80" s="2">
        <v>1</v>
      </c>
      <c r="H80" s="2">
        <v>0</v>
      </c>
      <c r="I80" s="2">
        <v>0</v>
      </c>
      <c r="J80" s="2">
        <v>0</v>
      </c>
      <c r="K80" s="2">
        <v>0</v>
      </c>
      <c r="L80" s="2">
        <v>1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>
        <f t="shared" si="1"/>
        <v>0.2857142857142857</v>
      </c>
    </row>
    <row r="81" spans="1:18" x14ac:dyDescent="0.25">
      <c r="A81" s="77"/>
      <c r="B81" s="4" t="s">
        <v>63</v>
      </c>
      <c r="C81" s="3">
        <v>1</v>
      </c>
      <c r="D81" s="2">
        <v>0</v>
      </c>
      <c r="E81" s="2">
        <v>0</v>
      </c>
      <c r="F81" s="2">
        <v>0</v>
      </c>
      <c r="G81" s="2">
        <v>1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>
        <f t="shared" si="1"/>
        <v>7.1428571428571425E-2</v>
      </c>
    </row>
    <row r="82" spans="1:18" x14ac:dyDescent="0.25">
      <c r="A82" s="77"/>
      <c r="B82" s="4" t="s">
        <v>64</v>
      </c>
      <c r="C82" s="3">
        <v>1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>
        <f t="shared" si="1"/>
        <v>0</v>
      </c>
    </row>
    <row r="83" spans="1:18" x14ac:dyDescent="0.25">
      <c r="A83" s="77"/>
      <c r="B83" s="4" t="s">
        <v>21</v>
      </c>
      <c r="C83" s="3">
        <v>2</v>
      </c>
      <c r="D83" s="2">
        <v>0</v>
      </c>
      <c r="E83" s="2">
        <v>0</v>
      </c>
      <c r="F83" s="2">
        <v>0</v>
      </c>
      <c r="G83" s="2">
        <v>1</v>
      </c>
      <c r="H83" s="2">
        <v>0</v>
      </c>
      <c r="I83" s="2">
        <v>1</v>
      </c>
      <c r="J83" s="2">
        <v>0</v>
      </c>
      <c r="K83" s="2">
        <v>0</v>
      </c>
      <c r="L83" s="2">
        <v>1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>
        <f t="shared" si="1"/>
        <v>0.21428571428571427</v>
      </c>
    </row>
    <row r="84" spans="1:18" x14ac:dyDescent="0.25">
      <c r="A84" s="77"/>
      <c r="B84" s="4" t="s">
        <v>31</v>
      </c>
      <c r="C84" s="3">
        <v>1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>
        <f t="shared" si="1"/>
        <v>0</v>
      </c>
    </row>
    <row r="85" spans="1:18" x14ac:dyDescent="0.25">
      <c r="A85" s="77"/>
      <c r="B85" s="4" t="s">
        <v>65</v>
      </c>
      <c r="C85" s="3">
        <v>2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1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>
        <f t="shared" si="1"/>
        <v>7.1428571428571425E-2</v>
      </c>
    </row>
    <row r="86" spans="1:18" x14ac:dyDescent="0.25">
      <c r="A86" s="77"/>
      <c r="B86" s="4" t="s">
        <v>66</v>
      </c>
      <c r="C86" s="3">
        <v>5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1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>
        <f t="shared" si="1"/>
        <v>7.1428571428571425E-2</v>
      </c>
    </row>
    <row r="87" spans="1:18" ht="30" x14ac:dyDescent="0.25">
      <c r="A87" s="77"/>
      <c r="B87" s="4" t="s">
        <v>67</v>
      </c>
      <c r="C87" s="3">
        <v>2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>
        <f t="shared" si="1"/>
        <v>0</v>
      </c>
    </row>
    <row r="88" spans="1:18" x14ac:dyDescent="0.25">
      <c r="A88" s="77"/>
      <c r="B88" s="4" t="s">
        <v>68</v>
      </c>
      <c r="C88" s="3">
        <v>10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>
        <f t="shared" si="1"/>
        <v>0</v>
      </c>
    </row>
    <row r="89" spans="1:18" x14ac:dyDescent="0.25">
      <c r="A89" s="77"/>
      <c r="B89" s="4" t="s">
        <v>69</v>
      </c>
      <c r="C89" s="3">
        <v>5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>
        <f t="shared" si="1"/>
        <v>0</v>
      </c>
    </row>
    <row r="90" spans="1:18" x14ac:dyDescent="0.25">
      <c r="A90" s="77"/>
      <c r="B90" s="4" t="s">
        <v>70</v>
      </c>
      <c r="C90" s="3">
        <v>1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1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>
        <f t="shared" si="1"/>
        <v>7.1428571428571425E-2</v>
      </c>
    </row>
    <row r="91" spans="1:18" x14ac:dyDescent="0.25">
      <c r="A91" s="77"/>
      <c r="B91" s="4" t="s">
        <v>29</v>
      </c>
      <c r="C91" s="3">
        <v>2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>
        <f t="shared" si="1"/>
        <v>0</v>
      </c>
    </row>
    <row r="92" spans="1:18" x14ac:dyDescent="0.25">
      <c r="A92" s="77"/>
      <c r="B92" s="4" t="s">
        <v>71</v>
      </c>
      <c r="C92" s="3">
        <v>1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>
        <f t="shared" si="1"/>
        <v>0</v>
      </c>
    </row>
    <row r="93" spans="1:18" x14ac:dyDescent="0.25">
      <c r="A93" s="77"/>
      <c r="B93" s="4" t="s">
        <v>72</v>
      </c>
      <c r="C93" s="3">
        <v>1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>
        <f t="shared" si="1"/>
        <v>0</v>
      </c>
    </row>
    <row r="94" spans="1:18" x14ac:dyDescent="0.25">
      <c r="A94" s="77"/>
      <c r="B94" s="4" t="s">
        <v>73</v>
      </c>
      <c r="C94" s="3">
        <v>2</v>
      </c>
      <c r="D94" s="2">
        <v>0</v>
      </c>
      <c r="E94" s="2">
        <v>0</v>
      </c>
      <c r="F94" s="2">
        <v>0</v>
      </c>
      <c r="G94" s="2">
        <v>1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>
        <f t="shared" si="1"/>
        <v>7.1428571428571425E-2</v>
      </c>
    </row>
    <row r="95" spans="1:18" x14ac:dyDescent="0.25">
      <c r="A95" s="77"/>
      <c r="B95" s="4" t="s">
        <v>16</v>
      </c>
      <c r="C95" s="3">
        <v>2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>
        <f t="shared" si="1"/>
        <v>0</v>
      </c>
    </row>
    <row r="96" spans="1:18" x14ac:dyDescent="0.25">
      <c r="A96" s="77"/>
      <c r="B96" s="4" t="s">
        <v>136</v>
      </c>
      <c r="C96" s="3">
        <v>1</v>
      </c>
      <c r="D96" s="2">
        <v>1</v>
      </c>
      <c r="E96" s="2">
        <v>1</v>
      </c>
      <c r="F96" s="2">
        <v>0</v>
      </c>
      <c r="G96" s="2">
        <v>1</v>
      </c>
      <c r="H96" s="2">
        <v>0</v>
      </c>
      <c r="I96" s="2">
        <v>1</v>
      </c>
      <c r="J96" s="2">
        <v>0</v>
      </c>
      <c r="K96" s="2">
        <v>0</v>
      </c>
      <c r="L96" s="2">
        <v>1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>
        <f t="shared" si="1"/>
        <v>0.35714285714285715</v>
      </c>
    </row>
    <row r="97" spans="1:21" ht="30" x14ac:dyDescent="0.25">
      <c r="A97" s="77"/>
      <c r="B97" s="4" t="s">
        <v>74</v>
      </c>
      <c r="C97" s="3">
        <v>1</v>
      </c>
      <c r="D97" s="2">
        <v>0</v>
      </c>
      <c r="E97" s="2">
        <v>0</v>
      </c>
      <c r="F97" s="2">
        <v>0</v>
      </c>
      <c r="G97" s="2">
        <v>1</v>
      </c>
      <c r="H97" s="2">
        <v>0</v>
      </c>
      <c r="I97" s="2">
        <v>0</v>
      </c>
      <c r="J97" s="2">
        <v>0</v>
      </c>
      <c r="K97" s="2">
        <v>0</v>
      </c>
      <c r="L97" s="2">
        <v>1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>
        <f t="shared" si="1"/>
        <v>0.14285714285714285</v>
      </c>
    </row>
    <row r="98" spans="1:21" x14ac:dyDescent="0.25">
      <c r="A98" s="78"/>
      <c r="B98" s="4" t="s">
        <v>75</v>
      </c>
      <c r="C98" s="3">
        <v>2</v>
      </c>
      <c r="D98" s="2">
        <v>1</v>
      </c>
      <c r="E98" s="2">
        <v>0</v>
      </c>
      <c r="F98" s="2">
        <v>0</v>
      </c>
      <c r="G98" s="2">
        <v>0</v>
      </c>
      <c r="H98" s="2">
        <v>0</v>
      </c>
      <c r="I98" s="2">
        <v>1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>
        <f t="shared" si="1"/>
        <v>0.14285714285714285</v>
      </c>
    </row>
    <row r="99" spans="1:21" x14ac:dyDescent="0.25">
      <c r="A99" s="39"/>
      <c r="B99" s="4"/>
      <c r="C99" s="3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>
        <f t="shared" si="1"/>
        <v>0</v>
      </c>
      <c r="S99" s="44">
        <f>SUM(R48:R98)</f>
        <v>5.0714285714285712</v>
      </c>
      <c r="T99">
        <f>(S99/U99)*100</f>
        <v>4.3345543345543343</v>
      </c>
      <c r="U99" s="34">
        <v>117</v>
      </c>
    </row>
    <row r="100" spans="1:21" x14ac:dyDescent="0.25">
      <c r="A100" s="70" t="s">
        <v>76</v>
      </c>
      <c r="B100" s="4" t="s">
        <v>77</v>
      </c>
      <c r="C100" s="3">
        <v>1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1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>
        <f t="shared" si="1"/>
        <v>7.1428571428571425E-2</v>
      </c>
    </row>
    <row r="101" spans="1:21" x14ac:dyDescent="0.25">
      <c r="A101" s="70"/>
      <c r="B101" s="4" t="s">
        <v>78</v>
      </c>
      <c r="C101" s="3">
        <v>1</v>
      </c>
      <c r="D101" s="2">
        <v>0</v>
      </c>
      <c r="E101" s="2">
        <v>1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>
        <f t="shared" si="1"/>
        <v>7.1428571428571425E-2</v>
      </c>
    </row>
    <row r="102" spans="1:21" x14ac:dyDescent="0.25">
      <c r="A102" s="70"/>
      <c r="B102" s="4" t="s">
        <v>79</v>
      </c>
      <c r="C102" s="3">
        <v>1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>
        <f t="shared" si="1"/>
        <v>0</v>
      </c>
    </row>
    <row r="103" spans="1:21" x14ac:dyDescent="0.25">
      <c r="A103" s="70"/>
      <c r="B103" s="4" t="s">
        <v>22</v>
      </c>
      <c r="C103" s="3">
        <v>1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1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>
        <f t="shared" si="1"/>
        <v>7.1428571428571425E-2</v>
      </c>
    </row>
    <row r="104" spans="1:21" x14ac:dyDescent="0.25">
      <c r="A104" s="70"/>
      <c r="B104" s="4" t="s">
        <v>44</v>
      </c>
      <c r="C104" s="3">
        <v>4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>
        <f t="shared" si="1"/>
        <v>0</v>
      </c>
    </row>
    <row r="105" spans="1:21" x14ac:dyDescent="0.25">
      <c r="A105" s="70"/>
      <c r="B105" s="4" t="s">
        <v>47</v>
      </c>
      <c r="C105" s="3">
        <v>2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>
        <f t="shared" si="1"/>
        <v>0</v>
      </c>
    </row>
    <row r="106" spans="1:21" x14ac:dyDescent="0.25">
      <c r="A106" s="70"/>
      <c r="B106" s="4" t="s">
        <v>2</v>
      </c>
      <c r="C106" s="3">
        <v>1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1</v>
      </c>
      <c r="P106" s="2">
        <v>1</v>
      </c>
      <c r="Q106" s="2">
        <v>1</v>
      </c>
      <c r="R106">
        <f t="shared" si="1"/>
        <v>0.21428571428571427</v>
      </c>
    </row>
    <row r="107" spans="1:21" x14ac:dyDescent="0.25">
      <c r="A107" s="70"/>
      <c r="B107" s="4" t="s">
        <v>80</v>
      </c>
      <c r="C107" s="3">
        <v>3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>
        <f t="shared" si="1"/>
        <v>0</v>
      </c>
    </row>
    <row r="108" spans="1:21" x14ac:dyDescent="0.25">
      <c r="A108" s="70"/>
      <c r="B108" s="4" t="s">
        <v>81</v>
      </c>
      <c r="C108" s="3">
        <v>2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1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>
        <f t="shared" si="1"/>
        <v>7.1428571428571425E-2</v>
      </c>
    </row>
    <row r="109" spans="1:21" x14ac:dyDescent="0.25">
      <c r="A109" s="70"/>
      <c r="B109" s="4" t="s">
        <v>65</v>
      </c>
      <c r="C109" s="3">
        <v>2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>
        <f t="shared" si="1"/>
        <v>0</v>
      </c>
    </row>
    <row r="110" spans="1:21" x14ac:dyDescent="0.25">
      <c r="A110" s="70"/>
      <c r="B110" s="4" t="s">
        <v>82</v>
      </c>
      <c r="C110" s="3">
        <v>5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>
        <f t="shared" si="1"/>
        <v>0</v>
      </c>
    </row>
    <row r="111" spans="1:21" x14ac:dyDescent="0.25">
      <c r="A111" s="70"/>
      <c r="B111" s="4" t="s">
        <v>33</v>
      </c>
      <c r="C111" s="3">
        <v>2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>
        <f t="shared" si="1"/>
        <v>0</v>
      </c>
    </row>
    <row r="112" spans="1:21" x14ac:dyDescent="0.25">
      <c r="A112" s="70"/>
      <c r="B112" s="4" t="s">
        <v>30</v>
      </c>
      <c r="C112" s="3">
        <v>1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>
        <f t="shared" si="1"/>
        <v>0</v>
      </c>
    </row>
    <row r="113" spans="1:18" x14ac:dyDescent="0.25">
      <c r="A113" s="70"/>
      <c r="B113" s="4" t="s">
        <v>54</v>
      </c>
      <c r="C113" s="3">
        <v>3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>
        <f t="shared" si="1"/>
        <v>0</v>
      </c>
    </row>
    <row r="114" spans="1:18" x14ac:dyDescent="0.25">
      <c r="A114" s="70"/>
      <c r="B114" s="4" t="s">
        <v>55</v>
      </c>
      <c r="C114" s="3">
        <v>5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>
        <f t="shared" si="1"/>
        <v>0</v>
      </c>
    </row>
    <row r="115" spans="1:18" x14ac:dyDescent="0.25">
      <c r="A115" s="70"/>
      <c r="B115" s="4" t="s">
        <v>56</v>
      </c>
      <c r="C115" s="3">
        <v>2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>
        <f t="shared" si="1"/>
        <v>0</v>
      </c>
    </row>
    <row r="116" spans="1:18" x14ac:dyDescent="0.25">
      <c r="A116" s="70"/>
      <c r="B116" s="4" t="s">
        <v>59</v>
      </c>
      <c r="C116" s="3">
        <v>12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>
        <f t="shared" si="1"/>
        <v>0</v>
      </c>
    </row>
    <row r="117" spans="1:18" x14ac:dyDescent="0.25">
      <c r="A117" s="70"/>
      <c r="B117" s="4" t="s">
        <v>45</v>
      </c>
      <c r="C117" s="3">
        <v>4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>
        <f t="shared" si="1"/>
        <v>0</v>
      </c>
    </row>
    <row r="118" spans="1:18" x14ac:dyDescent="0.25">
      <c r="A118" s="70"/>
      <c r="B118" s="4" t="s">
        <v>46</v>
      </c>
      <c r="C118" s="3">
        <v>4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>
        <f t="shared" si="1"/>
        <v>0</v>
      </c>
    </row>
    <row r="119" spans="1:18" x14ac:dyDescent="0.25">
      <c r="A119" s="70"/>
      <c r="B119" s="4" t="s">
        <v>83</v>
      </c>
      <c r="C119" s="3">
        <v>1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>
        <f t="shared" si="1"/>
        <v>0</v>
      </c>
    </row>
    <row r="120" spans="1:18" x14ac:dyDescent="0.25">
      <c r="A120" s="70"/>
      <c r="B120" s="4" t="s">
        <v>84</v>
      </c>
      <c r="C120" s="3">
        <v>10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>
        <f t="shared" si="1"/>
        <v>0</v>
      </c>
    </row>
    <row r="121" spans="1:18" x14ac:dyDescent="0.25">
      <c r="A121" s="70"/>
      <c r="B121" s="4" t="s">
        <v>85</v>
      </c>
      <c r="C121" s="3">
        <v>10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>
        <f t="shared" si="1"/>
        <v>0</v>
      </c>
    </row>
    <row r="122" spans="1:18" x14ac:dyDescent="0.25">
      <c r="A122" s="70"/>
      <c r="B122" s="4" t="s">
        <v>66</v>
      </c>
      <c r="C122" s="3">
        <v>10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>
        <f t="shared" si="1"/>
        <v>0</v>
      </c>
    </row>
    <row r="123" spans="1:18" x14ac:dyDescent="0.25">
      <c r="A123" s="70"/>
      <c r="B123" s="4" t="s">
        <v>86</v>
      </c>
      <c r="C123" s="3">
        <v>10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>
        <f t="shared" si="1"/>
        <v>0</v>
      </c>
    </row>
    <row r="124" spans="1:18" x14ac:dyDescent="0.25">
      <c r="A124" s="70"/>
      <c r="B124" s="4" t="s">
        <v>68</v>
      </c>
      <c r="C124" s="3">
        <v>10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>
        <f t="shared" si="1"/>
        <v>0</v>
      </c>
    </row>
    <row r="125" spans="1:18" x14ac:dyDescent="0.25">
      <c r="A125" s="70"/>
      <c r="B125" s="4" t="s">
        <v>73</v>
      </c>
      <c r="C125" s="3">
        <v>2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>
        <f t="shared" si="1"/>
        <v>0</v>
      </c>
    </row>
    <row r="126" spans="1:18" x14ac:dyDescent="0.25">
      <c r="A126" s="70"/>
      <c r="B126" s="4" t="s">
        <v>16</v>
      </c>
      <c r="C126" s="3">
        <v>2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>
        <f t="shared" si="1"/>
        <v>0</v>
      </c>
    </row>
    <row r="127" spans="1:18" x14ac:dyDescent="0.25">
      <c r="A127" s="70"/>
      <c r="B127" s="4" t="s">
        <v>136</v>
      </c>
      <c r="C127" s="3">
        <v>1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>
        <f t="shared" si="1"/>
        <v>0</v>
      </c>
    </row>
    <row r="128" spans="1:18" x14ac:dyDescent="0.25">
      <c r="A128" s="70"/>
      <c r="B128" s="4" t="s">
        <v>75</v>
      </c>
      <c r="C128" s="3">
        <v>3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>
        <f t="shared" si="1"/>
        <v>0</v>
      </c>
    </row>
    <row r="129" spans="1:21" x14ac:dyDescent="0.25">
      <c r="A129" s="36"/>
      <c r="B129" s="4"/>
      <c r="C129" s="3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>
        <f t="shared" si="1"/>
        <v>0</v>
      </c>
      <c r="S129" s="44">
        <f>SUM(R100:R128)</f>
        <v>0.5</v>
      </c>
      <c r="T129">
        <f>(S129/U129)*100</f>
        <v>0.43478260869565216</v>
      </c>
      <c r="U129" s="34">
        <v>115</v>
      </c>
    </row>
    <row r="130" spans="1:21" x14ac:dyDescent="0.25">
      <c r="A130" s="71" t="s">
        <v>87</v>
      </c>
      <c r="B130" s="4" t="s">
        <v>88</v>
      </c>
      <c r="C130" s="3">
        <v>1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>
        <f t="shared" si="1"/>
        <v>0</v>
      </c>
    </row>
    <row r="131" spans="1:21" x14ac:dyDescent="0.25">
      <c r="A131" s="71"/>
      <c r="B131" s="4" t="s">
        <v>89</v>
      </c>
      <c r="C131" s="3">
        <v>1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>
        <f t="shared" si="1"/>
        <v>0</v>
      </c>
    </row>
    <row r="132" spans="1:21" x14ac:dyDescent="0.25">
      <c r="A132" s="71"/>
      <c r="B132" s="4" t="s">
        <v>90</v>
      </c>
      <c r="C132" s="3">
        <v>1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>
        <f t="shared" ref="R132:R194" si="2">SUM(D132:Q132)/14</f>
        <v>0</v>
      </c>
    </row>
    <row r="133" spans="1:21" x14ac:dyDescent="0.25">
      <c r="A133" s="71"/>
      <c r="B133" s="4" t="s">
        <v>91</v>
      </c>
      <c r="C133" s="3">
        <v>2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>
        <f t="shared" si="2"/>
        <v>0</v>
      </c>
    </row>
    <row r="134" spans="1:21" x14ac:dyDescent="0.25">
      <c r="A134" s="71"/>
      <c r="B134" s="4" t="s">
        <v>22</v>
      </c>
      <c r="C134" s="3">
        <v>1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>
        <f t="shared" si="2"/>
        <v>0</v>
      </c>
    </row>
    <row r="135" spans="1:21" x14ac:dyDescent="0.25">
      <c r="A135" s="71"/>
      <c r="B135" s="4" t="s">
        <v>92</v>
      </c>
      <c r="C135" s="3">
        <v>1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>
        <f t="shared" si="2"/>
        <v>0</v>
      </c>
    </row>
    <row r="136" spans="1:21" ht="30" x14ac:dyDescent="0.25">
      <c r="A136" s="71"/>
      <c r="B136" s="4" t="s">
        <v>28</v>
      </c>
      <c r="C136" s="3">
        <v>1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>
        <f t="shared" si="2"/>
        <v>0</v>
      </c>
    </row>
    <row r="137" spans="1:21" ht="30" x14ac:dyDescent="0.25">
      <c r="A137" s="71"/>
      <c r="B137" s="4" t="s">
        <v>93</v>
      </c>
      <c r="C137" s="3">
        <v>1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>
        <f t="shared" si="2"/>
        <v>0</v>
      </c>
    </row>
    <row r="138" spans="1:21" x14ac:dyDescent="0.25">
      <c r="A138" s="71"/>
      <c r="B138" s="4" t="s">
        <v>94</v>
      </c>
      <c r="C138" s="3">
        <v>1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>
        <f t="shared" si="2"/>
        <v>0</v>
      </c>
    </row>
    <row r="139" spans="1:21" x14ac:dyDescent="0.25">
      <c r="A139" s="71"/>
      <c r="B139" s="4" t="s">
        <v>95</v>
      </c>
      <c r="C139" s="3">
        <v>2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>
        <f t="shared" si="2"/>
        <v>0</v>
      </c>
    </row>
    <row r="140" spans="1:21" ht="30" x14ac:dyDescent="0.25">
      <c r="A140" s="71"/>
      <c r="B140" s="4" t="s">
        <v>96</v>
      </c>
      <c r="C140" s="3">
        <v>1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>
        <f t="shared" si="2"/>
        <v>0</v>
      </c>
    </row>
    <row r="141" spans="1:21" x14ac:dyDescent="0.25">
      <c r="A141" s="71"/>
      <c r="B141" s="4" t="s">
        <v>97</v>
      </c>
      <c r="C141" s="3">
        <v>1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>
        <f t="shared" si="2"/>
        <v>0</v>
      </c>
    </row>
    <row r="142" spans="1:21" x14ac:dyDescent="0.25">
      <c r="A142" s="71"/>
      <c r="B142" s="4" t="s">
        <v>98</v>
      </c>
      <c r="C142" s="3">
        <v>1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>
        <f t="shared" si="2"/>
        <v>0</v>
      </c>
    </row>
    <row r="143" spans="1:21" x14ac:dyDescent="0.25">
      <c r="A143" s="71"/>
      <c r="B143" s="4" t="s">
        <v>99</v>
      </c>
      <c r="C143" s="3">
        <v>12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>
        <f t="shared" si="2"/>
        <v>0</v>
      </c>
    </row>
    <row r="144" spans="1:21" x14ac:dyDescent="0.25">
      <c r="A144" s="71"/>
      <c r="B144" s="4" t="s">
        <v>100</v>
      </c>
      <c r="C144" s="3">
        <v>1</v>
      </c>
      <c r="D144" s="2">
        <v>0</v>
      </c>
      <c r="E144" s="2">
        <v>0</v>
      </c>
      <c r="F144" s="2">
        <v>0</v>
      </c>
      <c r="G144" s="2">
        <v>1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>
        <f t="shared" si="2"/>
        <v>7.1428571428571425E-2</v>
      </c>
    </row>
    <row r="145" spans="1:18" x14ac:dyDescent="0.25">
      <c r="A145" s="71"/>
      <c r="B145" s="4" t="s">
        <v>101</v>
      </c>
      <c r="C145" s="3">
        <v>1</v>
      </c>
      <c r="D145" s="2">
        <v>0</v>
      </c>
      <c r="E145" s="2">
        <v>0</v>
      </c>
      <c r="F145" s="2">
        <v>0</v>
      </c>
      <c r="G145" s="2">
        <v>1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>
        <f t="shared" si="2"/>
        <v>7.1428571428571425E-2</v>
      </c>
    </row>
    <row r="146" spans="1:18" x14ac:dyDescent="0.25">
      <c r="A146" s="71"/>
      <c r="B146" s="4" t="s">
        <v>102</v>
      </c>
      <c r="C146" s="3">
        <v>1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>
        <f t="shared" si="2"/>
        <v>0</v>
      </c>
    </row>
    <row r="147" spans="1:18" x14ac:dyDescent="0.25">
      <c r="A147" s="71"/>
      <c r="B147" s="4" t="s">
        <v>103</v>
      </c>
      <c r="C147" s="3">
        <v>1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>
        <f t="shared" si="2"/>
        <v>0</v>
      </c>
    </row>
    <row r="148" spans="1:18" x14ac:dyDescent="0.25">
      <c r="A148" s="71"/>
      <c r="B148" s="4" t="s">
        <v>104</v>
      </c>
      <c r="C148" s="3">
        <v>1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>
        <f t="shared" si="2"/>
        <v>0</v>
      </c>
    </row>
    <row r="149" spans="1:18" x14ac:dyDescent="0.25">
      <c r="A149" s="71"/>
      <c r="B149" s="4" t="s">
        <v>105</v>
      </c>
      <c r="C149" s="3">
        <v>1</v>
      </c>
      <c r="D149" s="2">
        <v>0</v>
      </c>
      <c r="E149" s="2">
        <v>0</v>
      </c>
      <c r="F149" s="2">
        <v>0</v>
      </c>
      <c r="G149" s="2">
        <v>1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>
        <f t="shared" si="2"/>
        <v>7.1428571428571425E-2</v>
      </c>
    </row>
    <row r="150" spans="1:18" x14ac:dyDescent="0.25">
      <c r="A150" s="71"/>
      <c r="B150" s="4" t="s">
        <v>106</v>
      </c>
      <c r="C150" s="3">
        <v>12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>
        <f t="shared" si="2"/>
        <v>0</v>
      </c>
    </row>
    <row r="151" spans="1:18" x14ac:dyDescent="0.25">
      <c r="A151" s="71"/>
      <c r="B151" s="4" t="s">
        <v>107</v>
      </c>
      <c r="C151" s="3">
        <v>1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>
        <f t="shared" si="2"/>
        <v>0</v>
      </c>
    </row>
    <row r="152" spans="1:18" x14ac:dyDescent="0.25">
      <c r="A152" s="71"/>
      <c r="B152" s="4" t="s">
        <v>108</v>
      </c>
      <c r="C152" s="3">
        <v>1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>
        <f t="shared" si="2"/>
        <v>0</v>
      </c>
    </row>
    <row r="153" spans="1:18" x14ac:dyDescent="0.25">
      <c r="A153" s="71"/>
      <c r="B153" s="4" t="s">
        <v>109</v>
      </c>
      <c r="C153" s="3">
        <v>1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>
        <f t="shared" si="2"/>
        <v>0</v>
      </c>
    </row>
    <row r="154" spans="1:18" x14ac:dyDescent="0.25">
      <c r="A154" s="71"/>
      <c r="B154" s="4" t="s">
        <v>110</v>
      </c>
      <c r="C154" s="3">
        <v>1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>
        <f t="shared" si="2"/>
        <v>0</v>
      </c>
    </row>
    <row r="155" spans="1:18" x14ac:dyDescent="0.25">
      <c r="A155" s="71"/>
      <c r="B155" s="4" t="s">
        <v>111</v>
      </c>
      <c r="C155" s="3">
        <v>2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>
        <f t="shared" si="2"/>
        <v>0</v>
      </c>
    </row>
    <row r="156" spans="1:18" x14ac:dyDescent="0.25">
      <c r="A156" s="71"/>
      <c r="B156" s="4" t="s">
        <v>21</v>
      </c>
      <c r="C156" s="3">
        <v>2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>
        <f t="shared" si="2"/>
        <v>0</v>
      </c>
    </row>
    <row r="157" spans="1:18" x14ac:dyDescent="0.25">
      <c r="A157" s="71"/>
      <c r="B157" s="4" t="s">
        <v>33</v>
      </c>
      <c r="C157" s="3">
        <v>2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>
        <f t="shared" si="2"/>
        <v>0</v>
      </c>
    </row>
    <row r="158" spans="1:18" x14ac:dyDescent="0.25">
      <c r="A158" s="71"/>
      <c r="B158" s="4" t="s">
        <v>112</v>
      </c>
      <c r="C158" s="3">
        <v>2</v>
      </c>
      <c r="D158" s="2">
        <v>0</v>
      </c>
      <c r="E158" s="2">
        <v>0</v>
      </c>
      <c r="F158" s="2">
        <v>0</v>
      </c>
      <c r="G158" s="2">
        <v>1</v>
      </c>
      <c r="H158" s="2">
        <v>0</v>
      </c>
      <c r="I158" s="2">
        <v>0</v>
      </c>
      <c r="J158" s="2">
        <v>0</v>
      </c>
      <c r="K158" s="2">
        <v>0</v>
      </c>
      <c r="L158" s="2">
        <v>1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>
        <f t="shared" si="2"/>
        <v>0.14285714285714285</v>
      </c>
    </row>
    <row r="159" spans="1:18" ht="30" x14ac:dyDescent="0.25">
      <c r="A159" s="71"/>
      <c r="B159" s="4" t="s">
        <v>113</v>
      </c>
      <c r="C159" s="3">
        <v>2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>
        <f t="shared" si="2"/>
        <v>0</v>
      </c>
    </row>
    <row r="160" spans="1:18" x14ac:dyDescent="0.25">
      <c r="A160" s="71"/>
      <c r="B160" s="4" t="s">
        <v>73</v>
      </c>
      <c r="C160" s="3">
        <v>2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>
        <f t="shared" si="2"/>
        <v>0</v>
      </c>
    </row>
    <row r="161" spans="1:21" x14ac:dyDescent="0.25">
      <c r="A161" s="71"/>
      <c r="B161" s="4" t="s">
        <v>136</v>
      </c>
      <c r="C161" s="3">
        <v>1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>
        <f t="shared" si="2"/>
        <v>0</v>
      </c>
    </row>
    <row r="162" spans="1:21" x14ac:dyDescent="0.25">
      <c r="A162" s="71"/>
      <c r="B162" s="4" t="s">
        <v>16</v>
      </c>
      <c r="C162" s="3">
        <v>2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>
        <f t="shared" si="2"/>
        <v>0</v>
      </c>
    </row>
    <row r="163" spans="1:21" x14ac:dyDescent="0.25">
      <c r="A163" s="71"/>
      <c r="B163" s="4" t="s">
        <v>75</v>
      </c>
      <c r="C163" s="3">
        <v>2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>
        <f t="shared" si="2"/>
        <v>0</v>
      </c>
    </row>
    <row r="164" spans="1:21" x14ac:dyDescent="0.25">
      <c r="A164" s="37"/>
      <c r="B164" s="4"/>
      <c r="C164" s="3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>
        <f t="shared" si="2"/>
        <v>0</v>
      </c>
      <c r="S164" s="44">
        <f>SUM(R130:R163)</f>
        <v>0.3571428571428571</v>
      </c>
      <c r="T164">
        <f>(S164/U164)*100</f>
        <v>0.54112554112554101</v>
      </c>
      <c r="U164" s="34">
        <v>66</v>
      </c>
    </row>
    <row r="165" spans="1:21" x14ac:dyDescent="0.25">
      <c r="A165" s="72" t="s">
        <v>114</v>
      </c>
      <c r="B165" s="4" t="s">
        <v>115</v>
      </c>
      <c r="C165" s="3">
        <v>1</v>
      </c>
      <c r="D165" s="2">
        <v>0</v>
      </c>
      <c r="E165" s="2">
        <v>1</v>
      </c>
      <c r="F165" s="2">
        <v>0</v>
      </c>
      <c r="G165" s="2">
        <v>1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>
        <f t="shared" si="2"/>
        <v>0.14285714285714285</v>
      </c>
    </row>
    <row r="166" spans="1:21" x14ac:dyDescent="0.25">
      <c r="A166" s="72"/>
      <c r="B166" s="4" t="s">
        <v>22</v>
      </c>
      <c r="C166" s="3">
        <v>2</v>
      </c>
      <c r="D166" s="2">
        <v>2</v>
      </c>
      <c r="E166" s="2">
        <v>1</v>
      </c>
      <c r="F166" s="2">
        <v>0</v>
      </c>
      <c r="G166" s="2">
        <v>1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>
        <f t="shared" si="2"/>
        <v>0.2857142857142857</v>
      </c>
    </row>
    <row r="167" spans="1:21" x14ac:dyDescent="0.25">
      <c r="A167" s="72"/>
      <c r="B167" s="4" t="s">
        <v>3</v>
      </c>
      <c r="C167" s="3">
        <v>1</v>
      </c>
      <c r="D167" s="2">
        <v>1</v>
      </c>
      <c r="E167" s="2">
        <v>1</v>
      </c>
      <c r="F167" s="2">
        <v>0</v>
      </c>
      <c r="G167" s="2">
        <v>1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0</v>
      </c>
      <c r="R167">
        <f t="shared" si="2"/>
        <v>0.21428571428571427</v>
      </c>
    </row>
    <row r="168" spans="1:21" x14ac:dyDescent="0.25">
      <c r="A168" s="72"/>
      <c r="B168" s="4" t="s">
        <v>20</v>
      </c>
      <c r="C168" s="3">
        <v>2</v>
      </c>
      <c r="D168" s="2">
        <v>0</v>
      </c>
      <c r="E168" s="2">
        <v>1</v>
      </c>
      <c r="F168" s="2">
        <v>0</v>
      </c>
      <c r="G168" s="2">
        <v>1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>
        <f t="shared" si="2"/>
        <v>0.14285714285714285</v>
      </c>
    </row>
    <row r="169" spans="1:21" x14ac:dyDescent="0.25">
      <c r="A169" s="72"/>
      <c r="B169" s="4" t="s">
        <v>116</v>
      </c>
      <c r="C169" s="3">
        <v>3</v>
      </c>
      <c r="D169" s="2">
        <v>0</v>
      </c>
      <c r="E169" s="2">
        <v>1</v>
      </c>
      <c r="F169" s="2">
        <v>0</v>
      </c>
      <c r="G169" s="2">
        <v>1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>
        <f t="shared" si="2"/>
        <v>0.14285714285714285</v>
      </c>
    </row>
    <row r="170" spans="1:21" x14ac:dyDescent="0.25">
      <c r="A170" s="72"/>
      <c r="B170" s="4" t="s">
        <v>117</v>
      </c>
      <c r="C170" s="3">
        <v>2</v>
      </c>
      <c r="D170" s="2">
        <v>1</v>
      </c>
      <c r="E170" s="2">
        <v>0</v>
      </c>
      <c r="F170" s="2">
        <v>0</v>
      </c>
      <c r="G170" s="2">
        <v>1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>
        <f t="shared" si="2"/>
        <v>0.14285714285714285</v>
      </c>
    </row>
    <row r="171" spans="1:21" x14ac:dyDescent="0.25">
      <c r="A171" s="72"/>
      <c r="B171" s="4" t="s">
        <v>118</v>
      </c>
      <c r="C171" s="3">
        <v>12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>
        <f t="shared" si="2"/>
        <v>0</v>
      </c>
    </row>
    <row r="172" spans="1:21" ht="30" x14ac:dyDescent="0.25">
      <c r="A172" s="72"/>
      <c r="B172" s="4" t="s">
        <v>119</v>
      </c>
      <c r="C172" s="3">
        <v>1</v>
      </c>
      <c r="D172" s="2">
        <v>0</v>
      </c>
      <c r="E172" s="2">
        <v>1</v>
      </c>
      <c r="F172" s="2">
        <v>0</v>
      </c>
      <c r="G172" s="2">
        <v>1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>
        <f t="shared" si="2"/>
        <v>0.14285714285714285</v>
      </c>
    </row>
    <row r="173" spans="1:21" x14ac:dyDescent="0.25">
      <c r="A173" s="72"/>
      <c r="B173" s="4" t="s">
        <v>120</v>
      </c>
      <c r="C173" s="3">
        <v>1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>
        <f t="shared" si="2"/>
        <v>0</v>
      </c>
    </row>
    <row r="174" spans="1:21" x14ac:dyDescent="0.25">
      <c r="A174" s="72"/>
      <c r="B174" s="4" t="s">
        <v>121</v>
      </c>
      <c r="C174" s="3">
        <v>1</v>
      </c>
      <c r="D174" s="2">
        <v>0</v>
      </c>
      <c r="E174" s="2">
        <v>1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>
        <f t="shared" si="2"/>
        <v>7.1428571428571425E-2</v>
      </c>
    </row>
    <row r="175" spans="1:21" x14ac:dyDescent="0.25">
      <c r="A175" s="72"/>
      <c r="B175" s="4" t="s">
        <v>122</v>
      </c>
      <c r="C175" s="3">
        <v>1</v>
      </c>
      <c r="D175" s="2">
        <v>0</v>
      </c>
      <c r="E175" s="2">
        <v>1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>
        <f t="shared" si="2"/>
        <v>7.1428571428571425E-2</v>
      </c>
    </row>
    <row r="176" spans="1:21" x14ac:dyDescent="0.25">
      <c r="A176" s="72"/>
      <c r="B176" s="4" t="s">
        <v>136</v>
      </c>
      <c r="C176" s="3">
        <v>1</v>
      </c>
      <c r="D176" s="2">
        <v>1</v>
      </c>
      <c r="E176" s="2">
        <v>1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>
        <f t="shared" si="2"/>
        <v>0.14285714285714285</v>
      </c>
    </row>
    <row r="177" spans="1:20" ht="30" x14ac:dyDescent="0.25">
      <c r="A177" s="72"/>
      <c r="B177" s="4" t="s">
        <v>123</v>
      </c>
      <c r="C177" s="3">
        <v>1</v>
      </c>
      <c r="D177" s="2">
        <v>0</v>
      </c>
      <c r="E177" s="2">
        <v>1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>
        <f t="shared" si="2"/>
        <v>7.1428571428571425E-2</v>
      </c>
    </row>
    <row r="178" spans="1:20" x14ac:dyDescent="0.25">
      <c r="A178" s="72"/>
      <c r="B178" s="4" t="s">
        <v>75</v>
      </c>
      <c r="C178" s="6">
        <v>1</v>
      </c>
      <c r="D178" s="2"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>
        <f t="shared" si="2"/>
        <v>0</v>
      </c>
    </row>
    <row r="179" spans="1:20" x14ac:dyDescent="0.25">
      <c r="A179" s="43"/>
      <c r="B179" s="4"/>
      <c r="C179" s="6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>
        <f t="shared" si="2"/>
        <v>0</v>
      </c>
      <c r="S179" s="44">
        <f>SUM(R165:R178)</f>
        <v>1.571428571428571</v>
      </c>
      <c r="T179">
        <v>30</v>
      </c>
    </row>
    <row r="180" spans="1:20" x14ac:dyDescent="0.25">
      <c r="A180" s="64" t="s">
        <v>124</v>
      </c>
      <c r="B180" s="4" t="s">
        <v>125</v>
      </c>
      <c r="C180" s="3">
        <v>1</v>
      </c>
      <c r="D180" s="2">
        <v>0</v>
      </c>
      <c r="E180" s="2">
        <v>0</v>
      </c>
      <c r="F180" s="2">
        <v>0</v>
      </c>
      <c r="G180" s="2">
        <v>1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>
        <f t="shared" si="2"/>
        <v>7.1428571428571425E-2</v>
      </c>
    </row>
    <row r="181" spans="1:20" x14ac:dyDescent="0.25">
      <c r="A181" s="65"/>
      <c r="B181" s="4" t="s">
        <v>126</v>
      </c>
      <c r="C181" s="3">
        <v>1</v>
      </c>
      <c r="D181" s="2">
        <v>0</v>
      </c>
      <c r="E181" s="2">
        <v>0</v>
      </c>
      <c r="F181" s="2">
        <v>0</v>
      </c>
      <c r="G181" s="2">
        <v>1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>
        <f t="shared" si="2"/>
        <v>7.1428571428571425E-2</v>
      </c>
    </row>
    <row r="182" spans="1:20" ht="30" x14ac:dyDescent="0.25">
      <c r="A182" s="65"/>
      <c r="B182" s="4" t="s">
        <v>127</v>
      </c>
      <c r="C182" s="3">
        <v>1</v>
      </c>
      <c r="D182" s="2">
        <v>0</v>
      </c>
      <c r="E182" s="2">
        <v>0</v>
      </c>
      <c r="F182" s="2">
        <v>0</v>
      </c>
      <c r="G182" s="2">
        <v>1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>
        <f t="shared" si="2"/>
        <v>7.1428571428571425E-2</v>
      </c>
    </row>
    <row r="183" spans="1:20" x14ac:dyDescent="0.25">
      <c r="A183" s="65"/>
      <c r="B183" s="4" t="s">
        <v>128</v>
      </c>
      <c r="C183" s="3">
        <v>2</v>
      </c>
      <c r="D183" s="2">
        <v>0</v>
      </c>
      <c r="E183" s="2">
        <v>0</v>
      </c>
      <c r="F183" s="2">
        <v>0</v>
      </c>
      <c r="G183" s="2">
        <v>2</v>
      </c>
      <c r="H183" s="2">
        <v>0</v>
      </c>
      <c r="I183" s="2">
        <v>0</v>
      </c>
      <c r="J183" s="2">
        <v>0</v>
      </c>
      <c r="K183" s="2">
        <v>0</v>
      </c>
      <c r="L183" s="2">
        <v>2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>
        <f t="shared" si="2"/>
        <v>0.2857142857142857</v>
      </c>
    </row>
    <row r="184" spans="1:20" x14ac:dyDescent="0.25">
      <c r="A184" s="65"/>
      <c r="B184" s="4" t="s">
        <v>73</v>
      </c>
      <c r="C184" s="3">
        <v>2</v>
      </c>
      <c r="D184" s="2">
        <v>0</v>
      </c>
      <c r="E184" s="2">
        <v>0</v>
      </c>
      <c r="F184" s="2">
        <v>0</v>
      </c>
      <c r="G184" s="2">
        <v>2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>
        <f t="shared" si="2"/>
        <v>0.14285714285714285</v>
      </c>
    </row>
    <row r="185" spans="1:20" x14ac:dyDescent="0.25">
      <c r="A185" s="65"/>
      <c r="B185" s="4" t="s">
        <v>3</v>
      </c>
      <c r="C185" s="3">
        <v>1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>
        <f t="shared" si="2"/>
        <v>0</v>
      </c>
    </row>
    <row r="186" spans="1:20" x14ac:dyDescent="0.25">
      <c r="A186" s="65"/>
      <c r="B186" s="4" t="s">
        <v>21</v>
      </c>
      <c r="C186" s="3">
        <v>3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>
        <f t="shared" si="2"/>
        <v>0</v>
      </c>
    </row>
    <row r="187" spans="1:20" x14ac:dyDescent="0.25">
      <c r="A187" s="65"/>
      <c r="B187" s="4" t="s">
        <v>20</v>
      </c>
      <c r="C187" s="3">
        <v>1</v>
      </c>
      <c r="D187" s="2">
        <v>0</v>
      </c>
      <c r="E187" s="2">
        <v>0</v>
      </c>
      <c r="F187" s="2">
        <v>0</v>
      </c>
      <c r="G187" s="2">
        <v>1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0</v>
      </c>
      <c r="R187">
        <f t="shared" si="2"/>
        <v>7.1428571428571425E-2</v>
      </c>
    </row>
    <row r="188" spans="1:20" x14ac:dyDescent="0.25">
      <c r="A188" s="65"/>
      <c r="B188" s="4" t="s">
        <v>22</v>
      </c>
      <c r="C188" s="3">
        <v>1</v>
      </c>
      <c r="D188" s="2">
        <v>0</v>
      </c>
      <c r="E188" s="2">
        <v>0</v>
      </c>
      <c r="F188" s="2">
        <v>0</v>
      </c>
      <c r="G188" s="2">
        <v>1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0</v>
      </c>
      <c r="R188">
        <f t="shared" si="2"/>
        <v>7.1428571428571425E-2</v>
      </c>
    </row>
    <row r="189" spans="1:20" x14ac:dyDescent="0.25">
      <c r="A189" s="65"/>
      <c r="B189" s="4" t="s">
        <v>16</v>
      </c>
      <c r="C189" s="3">
        <v>3</v>
      </c>
      <c r="D189" s="2">
        <v>0</v>
      </c>
      <c r="E189" s="2">
        <v>0</v>
      </c>
      <c r="F189" s="2">
        <v>0</v>
      </c>
      <c r="G189" s="2">
        <v>1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>
        <f t="shared" si="2"/>
        <v>7.1428571428571425E-2</v>
      </c>
    </row>
    <row r="190" spans="1:20" x14ac:dyDescent="0.25">
      <c r="A190" s="65"/>
      <c r="B190" s="4" t="s">
        <v>129</v>
      </c>
      <c r="C190" s="3">
        <v>2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>
        <f t="shared" si="2"/>
        <v>0</v>
      </c>
    </row>
    <row r="191" spans="1:20" x14ac:dyDescent="0.25">
      <c r="A191" s="65"/>
      <c r="B191" s="4" t="s">
        <v>130</v>
      </c>
      <c r="C191" s="3">
        <v>10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>
        <f t="shared" si="2"/>
        <v>0</v>
      </c>
    </row>
    <row r="192" spans="1:20" x14ac:dyDescent="0.25">
      <c r="A192" s="65"/>
      <c r="B192" s="4" t="s">
        <v>136</v>
      </c>
      <c r="C192" s="3">
        <v>1</v>
      </c>
      <c r="D192" s="2">
        <v>0</v>
      </c>
      <c r="E192" s="2">
        <v>0</v>
      </c>
      <c r="F192" s="2">
        <v>0</v>
      </c>
      <c r="G192" s="2">
        <v>1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>
        <f t="shared" si="2"/>
        <v>7.1428571428571425E-2</v>
      </c>
    </row>
    <row r="193" spans="1:21" x14ac:dyDescent="0.25">
      <c r="A193" s="65"/>
      <c r="B193" s="4" t="s">
        <v>75</v>
      </c>
      <c r="C193" s="3">
        <v>2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>
        <f t="shared" si="2"/>
        <v>0</v>
      </c>
    </row>
    <row r="194" spans="1:21" x14ac:dyDescent="0.25">
      <c r="A194" s="66"/>
      <c r="B194" s="4" t="s">
        <v>131</v>
      </c>
      <c r="C194" s="3">
        <v>1</v>
      </c>
      <c r="D194" s="2">
        <v>0</v>
      </c>
      <c r="E194" s="2">
        <v>0</v>
      </c>
      <c r="F194" s="2">
        <v>0</v>
      </c>
      <c r="G194" s="2">
        <v>1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>
        <f t="shared" si="2"/>
        <v>7.1428571428571425E-2</v>
      </c>
    </row>
    <row r="195" spans="1:21" x14ac:dyDescent="0.25">
      <c r="A195" s="35"/>
      <c r="B195" s="4"/>
      <c r="C195" s="3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2"/>
      <c r="P195" s="2"/>
      <c r="Q195" s="2"/>
      <c r="R195" s="46"/>
      <c r="S195" s="44">
        <f>SUM(R180:R194)</f>
        <v>0.99999999999999978</v>
      </c>
      <c r="T195">
        <f>(S195/U195)*100</f>
        <v>3.1249999999999991</v>
      </c>
      <c r="U195" s="34">
        <v>32</v>
      </c>
    </row>
    <row r="196" spans="1:21" x14ac:dyDescent="0.25">
      <c r="A196" s="67" t="s">
        <v>158</v>
      </c>
      <c r="B196" s="4" t="s">
        <v>159</v>
      </c>
      <c r="C196" s="3">
        <v>8</v>
      </c>
      <c r="D196" s="1"/>
      <c r="E196" s="1"/>
      <c r="F196" s="1"/>
      <c r="G196" s="1"/>
      <c r="H196" s="1"/>
      <c r="I196" s="1"/>
      <c r="J196" s="1"/>
      <c r="K196" s="1"/>
      <c r="L196" s="1"/>
      <c r="O196" s="2">
        <v>0</v>
      </c>
      <c r="P196" s="2">
        <v>0</v>
      </c>
      <c r="Q196" s="2">
        <v>0</v>
      </c>
      <c r="R196">
        <f>SUM(O196:Q196)/3</f>
        <v>0</v>
      </c>
    </row>
    <row r="197" spans="1:21" x14ac:dyDescent="0.25">
      <c r="A197" s="68"/>
      <c r="B197" s="4" t="s">
        <v>160</v>
      </c>
      <c r="C197" s="3">
        <v>4</v>
      </c>
      <c r="O197" s="2">
        <v>0</v>
      </c>
      <c r="P197" s="2">
        <v>0</v>
      </c>
      <c r="Q197" s="2">
        <v>0</v>
      </c>
      <c r="R197">
        <f t="shared" ref="R197:R256" si="3">SUM(O197:Q197)/3</f>
        <v>0</v>
      </c>
    </row>
    <row r="198" spans="1:21" ht="30" x14ac:dyDescent="0.25">
      <c r="A198" s="68"/>
      <c r="B198" s="4" t="s">
        <v>161</v>
      </c>
      <c r="C198" s="3">
        <v>4</v>
      </c>
      <c r="O198" s="2">
        <v>0</v>
      </c>
      <c r="P198" s="2">
        <v>0</v>
      </c>
      <c r="Q198" s="2">
        <v>0</v>
      </c>
      <c r="R198">
        <f t="shared" si="3"/>
        <v>0</v>
      </c>
    </row>
    <row r="199" spans="1:21" x14ac:dyDescent="0.25">
      <c r="A199" s="68"/>
      <c r="B199" s="4" t="s">
        <v>162</v>
      </c>
      <c r="C199" s="3">
        <v>8</v>
      </c>
      <c r="O199" s="2">
        <v>0</v>
      </c>
      <c r="P199" s="2">
        <v>0</v>
      </c>
      <c r="Q199" s="2">
        <v>0</v>
      </c>
      <c r="R199">
        <f t="shared" si="3"/>
        <v>0</v>
      </c>
    </row>
    <row r="200" spans="1:21" ht="30" x14ac:dyDescent="0.25">
      <c r="A200" s="68"/>
      <c r="B200" s="4" t="s">
        <v>163</v>
      </c>
      <c r="C200" s="3">
        <v>8</v>
      </c>
      <c r="O200" s="2">
        <v>0</v>
      </c>
      <c r="P200" s="2">
        <v>0</v>
      </c>
      <c r="Q200" s="2">
        <v>0</v>
      </c>
      <c r="R200">
        <f t="shared" si="3"/>
        <v>0</v>
      </c>
    </row>
    <row r="201" spans="1:21" ht="30" x14ac:dyDescent="0.25">
      <c r="A201" s="68"/>
      <c r="B201" s="4" t="s">
        <v>164</v>
      </c>
      <c r="C201" s="3">
        <v>8</v>
      </c>
      <c r="O201" s="2">
        <v>0</v>
      </c>
      <c r="P201" s="2">
        <v>0</v>
      </c>
      <c r="Q201" s="2">
        <v>0</v>
      </c>
      <c r="R201">
        <f t="shared" si="3"/>
        <v>0</v>
      </c>
    </row>
    <row r="202" spans="1:21" ht="30" x14ac:dyDescent="0.25">
      <c r="A202" s="68"/>
      <c r="B202" s="4" t="s">
        <v>165</v>
      </c>
      <c r="C202" s="3">
        <v>4</v>
      </c>
      <c r="O202" s="2">
        <v>0</v>
      </c>
      <c r="P202" s="2">
        <v>0</v>
      </c>
      <c r="Q202" s="2">
        <v>0</v>
      </c>
      <c r="R202">
        <f t="shared" si="3"/>
        <v>0</v>
      </c>
    </row>
    <row r="203" spans="1:21" ht="30" x14ac:dyDescent="0.25">
      <c r="A203" s="68"/>
      <c r="B203" s="4" t="s">
        <v>166</v>
      </c>
      <c r="C203" s="3">
        <v>4</v>
      </c>
      <c r="O203" s="2">
        <v>0</v>
      </c>
      <c r="P203" s="2">
        <v>0</v>
      </c>
      <c r="Q203" s="2">
        <v>0</v>
      </c>
      <c r="R203">
        <f t="shared" si="3"/>
        <v>0</v>
      </c>
    </row>
    <row r="204" spans="1:21" ht="30" x14ac:dyDescent="0.25">
      <c r="A204" s="68"/>
      <c r="B204" s="4" t="s">
        <v>167</v>
      </c>
      <c r="C204" s="3">
        <v>4</v>
      </c>
      <c r="O204" s="2">
        <v>0</v>
      </c>
      <c r="P204" s="2">
        <v>0</v>
      </c>
      <c r="Q204" s="2">
        <v>0</v>
      </c>
      <c r="R204">
        <f t="shared" si="3"/>
        <v>0</v>
      </c>
    </row>
    <row r="205" spans="1:21" x14ac:dyDescent="0.25">
      <c r="A205" s="68"/>
      <c r="B205" s="4" t="s">
        <v>168</v>
      </c>
      <c r="C205" s="3">
        <v>1</v>
      </c>
      <c r="O205" s="2">
        <v>0</v>
      </c>
      <c r="P205" s="2">
        <v>0</v>
      </c>
      <c r="Q205" s="2">
        <v>0</v>
      </c>
      <c r="R205">
        <f t="shared" si="3"/>
        <v>0</v>
      </c>
    </row>
    <row r="206" spans="1:21" ht="30" x14ac:dyDescent="0.25">
      <c r="A206" s="68"/>
      <c r="B206" s="4" t="s">
        <v>169</v>
      </c>
      <c r="C206" s="3">
        <v>1</v>
      </c>
      <c r="O206" s="2">
        <v>0</v>
      </c>
      <c r="P206" s="2">
        <v>0</v>
      </c>
      <c r="Q206" s="2">
        <v>0</v>
      </c>
      <c r="R206">
        <f t="shared" si="3"/>
        <v>0</v>
      </c>
    </row>
    <row r="207" spans="1:21" ht="30" x14ac:dyDescent="0.25">
      <c r="A207" s="68"/>
      <c r="B207" s="4" t="s">
        <v>170</v>
      </c>
      <c r="C207" s="3">
        <v>4</v>
      </c>
      <c r="O207" s="2">
        <v>0</v>
      </c>
      <c r="P207" s="2">
        <v>0</v>
      </c>
      <c r="Q207" s="2">
        <v>0</v>
      </c>
      <c r="R207">
        <f t="shared" si="3"/>
        <v>0</v>
      </c>
    </row>
    <row r="208" spans="1:21" ht="45" x14ac:dyDescent="0.25">
      <c r="A208" s="68"/>
      <c r="B208" s="4" t="s">
        <v>171</v>
      </c>
      <c r="C208" s="3">
        <v>4</v>
      </c>
      <c r="O208" s="2">
        <v>0</v>
      </c>
      <c r="P208" s="2">
        <v>0</v>
      </c>
      <c r="Q208" s="2">
        <v>0</v>
      </c>
      <c r="R208">
        <f t="shared" si="3"/>
        <v>0</v>
      </c>
    </row>
    <row r="209" spans="1:21" x14ac:dyDescent="0.25">
      <c r="A209" s="41"/>
      <c r="B209" s="4"/>
      <c r="C209" s="3"/>
      <c r="O209" s="2"/>
      <c r="P209" s="2"/>
      <c r="Q209" s="2"/>
      <c r="R209">
        <f t="shared" si="3"/>
        <v>0</v>
      </c>
      <c r="S209">
        <v>0</v>
      </c>
      <c r="T209">
        <f>S209/U209*100</f>
        <v>0</v>
      </c>
      <c r="U209" s="34">
        <v>62</v>
      </c>
    </row>
    <row r="210" spans="1:21" x14ac:dyDescent="0.25">
      <c r="A210" s="55" t="s">
        <v>172</v>
      </c>
      <c r="B210" s="22" t="s">
        <v>173</v>
      </c>
      <c r="C210" s="3">
        <v>4</v>
      </c>
      <c r="O210" s="2">
        <v>0</v>
      </c>
      <c r="P210" s="2">
        <v>0</v>
      </c>
      <c r="Q210" s="2">
        <v>0</v>
      </c>
      <c r="R210">
        <f t="shared" si="3"/>
        <v>0</v>
      </c>
    </row>
    <row r="211" spans="1:21" x14ac:dyDescent="0.25">
      <c r="A211" s="56"/>
      <c r="B211" s="22" t="s">
        <v>174</v>
      </c>
      <c r="C211" s="3">
        <v>1</v>
      </c>
      <c r="O211" s="2">
        <v>0</v>
      </c>
      <c r="P211" s="2">
        <v>0</v>
      </c>
      <c r="Q211" s="2">
        <v>0</v>
      </c>
      <c r="R211">
        <f t="shared" si="3"/>
        <v>0</v>
      </c>
    </row>
    <row r="212" spans="1:21" x14ac:dyDescent="0.25">
      <c r="A212" s="56"/>
      <c r="B212" s="22" t="s">
        <v>175</v>
      </c>
      <c r="C212" s="3">
        <v>1</v>
      </c>
      <c r="O212" s="2">
        <v>0</v>
      </c>
      <c r="P212" s="2">
        <v>0</v>
      </c>
      <c r="Q212" s="2">
        <v>0</v>
      </c>
      <c r="R212">
        <f t="shared" si="3"/>
        <v>0</v>
      </c>
    </row>
    <row r="213" spans="1:21" x14ac:dyDescent="0.25">
      <c r="A213" s="56"/>
      <c r="B213" s="22" t="s">
        <v>176</v>
      </c>
      <c r="C213" s="3">
        <v>3</v>
      </c>
      <c r="O213" s="2">
        <v>0</v>
      </c>
      <c r="P213" s="2">
        <v>0</v>
      </c>
      <c r="Q213" s="2">
        <v>0</v>
      </c>
      <c r="R213">
        <f t="shared" si="3"/>
        <v>0</v>
      </c>
    </row>
    <row r="214" spans="1:21" x14ac:dyDescent="0.25">
      <c r="A214" s="56"/>
      <c r="B214" s="22" t="s">
        <v>177</v>
      </c>
      <c r="C214" s="3">
        <v>1</v>
      </c>
      <c r="O214" s="2">
        <v>0</v>
      </c>
      <c r="P214" s="2">
        <v>0</v>
      </c>
      <c r="Q214" s="2">
        <v>0</v>
      </c>
      <c r="R214">
        <f t="shared" si="3"/>
        <v>0</v>
      </c>
    </row>
    <row r="215" spans="1:21" x14ac:dyDescent="0.25">
      <c r="A215" s="56"/>
      <c r="B215" s="22" t="s">
        <v>178</v>
      </c>
      <c r="C215" s="3">
        <v>1</v>
      </c>
      <c r="O215" s="2">
        <v>0</v>
      </c>
      <c r="P215" s="2">
        <v>0</v>
      </c>
      <c r="Q215" s="2">
        <v>0</v>
      </c>
      <c r="R215">
        <f t="shared" si="3"/>
        <v>0</v>
      </c>
    </row>
    <row r="216" spans="1:21" x14ac:dyDescent="0.25">
      <c r="A216" s="56"/>
      <c r="B216" s="22" t="s">
        <v>179</v>
      </c>
      <c r="C216" s="3">
        <v>1</v>
      </c>
      <c r="O216" s="2">
        <v>0</v>
      </c>
      <c r="P216" s="2">
        <v>0</v>
      </c>
      <c r="Q216" s="2">
        <v>0</v>
      </c>
      <c r="R216">
        <f t="shared" si="3"/>
        <v>0</v>
      </c>
    </row>
    <row r="217" spans="1:21" x14ac:dyDescent="0.25">
      <c r="A217" s="56"/>
      <c r="B217" s="22" t="s">
        <v>180</v>
      </c>
      <c r="C217" s="3">
        <v>1</v>
      </c>
      <c r="O217" s="2">
        <v>0</v>
      </c>
      <c r="P217" s="2">
        <v>0</v>
      </c>
      <c r="Q217" s="2">
        <v>0</v>
      </c>
      <c r="R217">
        <f t="shared" si="3"/>
        <v>0</v>
      </c>
    </row>
    <row r="218" spans="1:21" x14ac:dyDescent="0.25">
      <c r="A218" s="56"/>
      <c r="B218" s="22" t="s">
        <v>181</v>
      </c>
      <c r="C218" s="3">
        <v>3</v>
      </c>
      <c r="O218" s="2">
        <v>0</v>
      </c>
      <c r="P218" s="2">
        <v>0</v>
      </c>
      <c r="Q218" s="2">
        <v>0</v>
      </c>
      <c r="R218">
        <f t="shared" si="3"/>
        <v>0</v>
      </c>
    </row>
    <row r="219" spans="1:21" x14ac:dyDescent="0.25">
      <c r="A219" s="56"/>
      <c r="B219" s="22" t="s">
        <v>182</v>
      </c>
      <c r="C219" s="3">
        <v>15</v>
      </c>
      <c r="O219" s="2">
        <v>0</v>
      </c>
      <c r="P219" s="2">
        <v>0</v>
      </c>
      <c r="Q219" s="2">
        <v>0</v>
      </c>
      <c r="R219">
        <f t="shared" si="3"/>
        <v>0</v>
      </c>
    </row>
    <row r="220" spans="1:21" x14ac:dyDescent="0.25">
      <c r="A220" s="56"/>
      <c r="B220" s="22" t="s">
        <v>183</v>
      </c>
      <c r="C220" s="3">
        <v>1</v>
      </c>
      <c r="O220" s="2">
        <v>0</v>
      </c>
      <c r="P220" s="2">
        <v>0</v>
      </c>
      <c r="Q220" s="2">
        <v>0</v>
      </c>
      <c r="R220">
        <f t="shared" si="3"/>
        <v>0</v>
      </c>
    </row>
    <row r="221" spans="1:21" x14ac:dyDescent="0.25">
      <c r="A221" s="56"/>
      <c r="B221" s="22" t="s">
        <v>184</v>
      </c>
      <c r="C221" s="3">
        <v>1</v>
      </c>
      <c r="O221" s="2">
        <v>0</v>
      </c>
      <c r="P221" s="2">
        <v>0</v>
      </c>
      <c r="Q221" s="2">
        <v>0</v>
      </c>
      <c r="R221">
        <f t="shared" si="3"/>
        <v>0</v>
      </c>
    </row>
    <row r="222" spans="1:21" x14ac:dyDescent="0.25">
      <c r="A222" s="56"/>
      <c r="B222" s="22" t="s">
        <v>185</v>
      </c>
      <c r="C222" s="3">
        <v>1</v>
      </c>
      <c r="O222" s="2">
        <v>0</v>
      </c>
      <c r="P222" s="2">
        <v>0</v>
      </c>
      <c r="Q222" s="2">
        <v>0</v>
      </c>
      <c r="R222">
        <f t="shared" si="3"/>
        <v>0</v>
      </c>
    </row>
    <row r="223" spans="1:21" x14ac:dyDescent="0.25">
      <c r="A223" s="56"/>
      <c r="B223" s="22" t="s">
        <v>58</v>
      </c>
      <c r="C223" s="3">
        <v>1</v>
      </c>
      <c r="O223" s="2">
        <v>0</v>
      </c>
      <c r="P223" s="2">
        <v>0</v>
      </c>
      <c r="Q223" s="2">
        <v>0</v>
      </c>
      <c r="R223">
        <f t="shared" si="3"/>
        <v>0</v>
      </c>
    </row>
    <row r="224" spans="1:21" x14ac:dyDescent="0.25">
      <c r="A224" s="56"/>
      <c r="B224" s="22" t="s">
        <v>186</v>
      </c>
      <c r="C224" s="3">
        <v>1</v>
      </c>
      <c r="O224" s="2">
        <v>0</v>
      </c>
      <c r="P224" s="2">
        <v>0</v>
      </c>
      <c r="Q224" s="2">
        <v>0</v>
      </c>
      <c r="R224">
        <f t="shared" si="3"/>
        <v>0</v>
      </c>
    </row>
    <row r="225" spans="1:18" x14ac:dyDescent="0.25">
      <c r="A225" s="56"/>
      <c r="B225" s="22" t="s">
        <v>187</v>
      </c>
      <c r="C225" s="3">
        <v>1</v>
      </c>
      <c r="O225" s="2">
        <v>0</v>
      </c>
      <c r="P225" s="2">
        <v>0</v>
      </c>
      <c r="Q225" s="2">
        <v>0</v>
      </c>
      <c r="R225">
        <f t="shared" si="3"/>
        <v>0</v>
      </c>
    </row>
    <row r="226" spans="1:18" x14ac:dyDescent="0.25">
      <c r="A226" s="56"/>
      <c r="B226" s="2" t="s">
        <v>188</v>
      </c>
      <c r="C226" s="3">
        <v>1</v>
      </c>
      <c r="O226" s="2">
        <v>0</v>
      </c>
      <c r="P226" s="2">
        <v>0</v>
      </c>
      <c r="Q226" s="2">
        <v>0</v>
      </c>
      <c r="R226">
        <f t="shared" si="3"/>
        <v>0</v>
      </c>
    </row>
    <row r="227" spans="1:18" x14ac:dyDescent="0.25">
      <c r="A227" s="56"/>
      <c r="B227" s="2" t="s">
        <v>189</v>
      </c>
      <c r="C227" s="3">
        <v>1</v>
      </c>
      <c r="O227" s="2">
        <v>0</v>
      </c>
      <c r="P227" s="2">
        <v>0</v>
      </c>
      <c r="Q227" s="2">
        <v>0</v>
      </c>
      <c r="R227">
        <f t="shared" si="3"/>
        <v>0</v>
      </c>
    </row>
    <row r="228" spans="1:18" x14ac:dyDescent="0.25">
      <c r="A228" s="56"/>
      <c r="B228" s="2" t="s">
        <v>190</v>
      </c>
      <c r="C228" s="3">
        <v>1</v>
      </c>
      <c r="O228" s="2">
        <v>0</v>
      </c>
      <c r="P228" s="2">
        <v>0</v>
      </c>
      <c r="Q228" s="2">
        <v>0</v>
      </c>
      <c r="R228">
        <f t="shared" si="3"/>
        <v>0</v>
      </c>
    </row>
    <row r="229" spans="1:18" x14ac:dyDescent="0.25">
      <c r="A229" s="56"/>
      <c r="B229" s="2" t="s">
        <v>191</v>
      </c>
      <c r="C229" s="3">
        <v>1</v>
      </c>
      <c r="O229" s="2">
        <v>0</v>
      </c>
      <c r="P229" s="2">
        <v>0</v>
      </c>
      <c r="Q229" s="2">
        <v>0</v>
      </c>
      <c r="R229">
        <f t="shared" si="3"/>
        <v>0</v>
      </c>
    </row>
    <row r="230" spans="1:18" x14ac:dyDescent="0.25">
      <c r="A230" s="56"/>
      <c r="B230" s="22" t="s">
        <v>192</v>
      </c>
      <c r="C230" s="3">
        <v>1</v>
      </c>
      <c r="O230" s="2">
        <v>0</v>
      </c>
      <c r="P230" s="2">
        <v>0</v>
      </c>
      <c r="Q230" s="2">
        <v>0</v>
      </c>
      <c r="R230">
        <f t="shared" si="3"/>
        <v>0</v>
      </c>
    </row>
    <row r="231" spans="1:18" x14ac:dyDescent="0.25">
      <c r="A231" s="56"/>
      <c r="B231" s="22" t="s">
        <v>193</v>
      </c>
      <c r="C231" s="3">
        <v>1</v>
      </c>
      <c r="O231" s="2">
        <v>0</v>
      </c>
      <c r="P231" s="2">
        <v>0</v>
      </c>
      <c r="Q231" s="2">
        <v>0</v>
      </c>
      <c r="R231">
        <f t="shared" si="3"/>
        <v>0</v>
      </c>
    </row>
    <row r="232" spans="1:18" x14ac:dyDescent="0.25">
      <c r="A232" s="56"/>
      <c r="B232" s="22" t="s">
        <v>31</v>
      </c>
      <c r="C232" s="3">
        <v>1</v>
      </c>
      <c r="O232" s="2">
        <v>0</v>
      </c>
      <c r="P232" s="2">
        <v>0</v>
      </c>
      <c r="Q232" s="2">
        <v>0</v>
      </c>
      <c r="R232">
        <f t="shared" si="3"/>
        <v>0</v>
      </c>
    </row>
    <row r="233" spans="1:18" x14ac:dyDescent="0.25">
      <c r="A233" s="56"/>
      <c r="B233" s="22" t="s">
        <v>194</v>
      </c>
      <c r="C233" s="3">
        <v>1</v>
      </c>
      <c r="O233" s="2">
        <v>0</v>
      </c>
      <c r="P233" s="2">
        <v>0</v>
      </c>
      <c r="Q233" s="2">
        <v>0</v>
      </c>
      <c r="R233">
        <f t="shared" si="3"/>
        <v>0</v>
      </c>
    </row>
    <row r="234" spans="1:18" x14ac:dyDescent="0.25">
      <c r="A234" s="56"/>
      <c r="B234" s="22" t="s">
        <v>195</v>
      </c>
      <c r="C234" s="3">
        <v>1</v>
      </c>
      <c r="O234" s="2">
        <v>0</v>
      </c>
      <c r="P234" s="2">
        <v>0</v>
      </c>
      <c r="Q234" s="2">
        <v>0</v>
      </c>
      <c r="R234">
        <f t="shared" si="3"/>
        <v>0</v>
      </c>
    </row>
    <row r="235" spans="1:18" x14ac:dyDescent="0.25">
      <c r="A235" s="56"/>
      <c r="B235" s="22" t="s">
        <v>196</v>
      </c>
      <c r="C235" s="3">
        <v>1</v>
      </c>
      <c r="O235" s="2">
        <v>0</v>
      </c>
      <c r="P235" s="2">
        <v>0</v>
      </c>
      <c r="Q235" s="2">
        <v>0</v>
      </c>
      <c r="R235">
        <f t="shared" si="3"/>
        <v>0</v>
      </c>
    </row>
    <row r="236" spans="1:18" x14ac:dyDescent="0.25">
      <c r="A236" s="56"/>
      <c r="B236" s="2" t="s">
        <v>197</v>
      </c>
      <c r="C236" s="3">
        <v>1</v>
      </c>
      <c r="O236" s="2">
        <v>0</v>
      </c>
      <c r="P236" s="2">
        <v>0</v>
      </c>
      <c r="Q236" s="2">
        <v>0</v>
      </c>
      <c r="R236">
        <f t="shared" si="3"/>
        <v>0</v>
      </c>
    </row>
    <row r="237" spans="1:18" x14ac:dyDescent="0.25">
      <c r="A237" s="56"/>
      <c r="B237" s="23" t="s">
        <v>198</v>
      </c>
      <c r="C237" s="3">
        <v>1</v>
      </c>
      <c r="O237" s="2">
        <v>0</v>
      </c>
      <c r="P237" s="2">
        <v>0</v>
      </c>
      <c r="Q237" s="2">
        <v>0</v>
      </c>
      <c r="R237">
        <f t="shared" si="3"/>
        <v>0</v>
      </c>
    </row>
    <row r="238" spans="1:18" x14ac:dyDescent="0.25">
      <c r="A238" s="56"/>
      <c r="B238" s="23" t="s">
        <v>199</v>
      </c>
      <c r="C238" s="3">
        <v>1</v>
      </c>
      <c r="O238" s="2">
        <v>0</v>
      </c>
      <c r="P238" s="2">
        <v>0</v>
      </c>
      <c r="Q238" s="2">
        <v>0</v>
      </c>
      <c r="R238">
        <f t="shared" si="3"/>
        <v>0</v>
      </c>
    </row>
    <row r="239" spans="1:18" x14ac:dyDescent="0.25">
      <c r="A239" s="56"/>
      <c r="B239" s="23" t="s">
        <v>200</v>
      </c>
      <c r="C239" s="3">
        <v>1</v>
      </c>
      <c r="O239" s="2">
        <v>0</v>
      </c>
      <c r="P239" s="2">
        <v>0</v>
      </c>
      <c r="Q239" s="2">
        <v>0</v>
      </c>
      <c r="R239">
        <f t="shared" si="3"/>
        <v>0</v>
      </c>
    </row>
    <row r="240" spans="1:18" x14ac:dyDescent="0.25">
      <c r="A240" s="56"/>
      <c r="B240" s="22" t="s">
        <v>201</v>
      </c>
      <c r="C240" s="3">
        <v>1</v>
      </c>
      <c r="O240" s="2">
        <v>0</v>
      </c>
      <c r="P240" s="2">
        <v>0</v>
      </c>
      <c r="Q240" s="2">
        <v>0</v>
      </c>
      <c r="R240">
        <f t="shared" si="3"/>
        <v>0</v>
      </c>
    </row>
    <row r="241" spans="1:18" x14ac:dyDescent="0.25">
      <c r="A241" s="56"/>
      <c r="B241" s="22" t="s">
        <v>202</v>
      </c>
      <c r="C241" s="3">
        <v>1</v>
      </c>
      <c r="O241" s="2">
        <v>0</v>
      </c>
      <c r="P241" s="2">
        <v>0</v>
      </c>
      <c r="Q241" s="2">
        <v>0</v>
      </c>
      <c r="R241">
        <f t="shared" si="3"/>
        <v>0</v>
      </c>
    </row>
    <row r="242" spans="1:18" x14ac:dyDescent="0.25">
      <c r="A242" s="56"/>
      <c r="B242" s="22" t="s">
        <v>203</v>
      </c>
      <c r="C242" s="3">
        <v>1</v>
      </c>
      <c r="O242" s="2">
        <v>0</v>
      </c>
      <c r="P242" s="2">
        <v>0</v>
      </c>
      <c r="Q242" s="2">
        <v>0</v>
      </c>
      <c r="R242">
        <f t="shared" si="3"/>
        <v>0</v>
      </c>
    </row>
    <row r="243" spans="1:18" x14ac:dyDescent="0.25">
      <c r="A243" s="56"/>
      <c r="B243" s="22" t="s">
        <v>204</v>
      </c>
      <c r="C243" s="3">
        <v>1</v>
      </c>
      <c r="O243" s="2">
        <v>0</v>
      </c>
      <c r="P243" s="2">
        <v>0</v>
      </c>
      <c r="Q243" s="2">
        <v>0</v>
      </c>
      <c r="R243">
        <f t="shared" si="3"/>
        <v>0</v>
      </c>
    </row>
    <row r="244" spans="1:18" x14ac:dyDescent="0.25">
      <c r="A244" s="56"/>
      <c r="B244" s="22" t="s">
        <v>205</v>
      </c>
      <c r="C244" s="3">
        <v>1</v>
      </c>
      <c r="O244" s="2">
        <v>0</v>
      </c>
      <c r="P244" s="2">
        <v>0</v>
      </c>
      <c r="Q244" s="2">
        <v>0</v>
      </c>
      <c r="R244">
        <f t="shared" si="3"/>
        <v>0</v>
      </c>
    </row>
    <row r="245" spans="1:18" x14ac:dyDescent="0.25">
      <c r="A245" s="56"/>
      <c r="B245" s="22" t="s">
        <v>206</v>
      </c>
      <c r="C245" s="3">
        <v>1</v>
      </c>
      <c r="O245" s="2">
        <v>0</v>
      </c>
      <c r="P245" s="2">
        <v>0</v>
      </c>
      <c r="Q245" s="2">
        <v>0</v>
      </c>
      <c r="R245">
        <f t="shared" si="3"/>
        <v>0</v>
      </c>
    </row>
    <row r="246" spans="1:18" x14ac:dyDescent="0.25">
      <c r="A246" s="56"/>
      <c r="B246" s="22" t="s">
        <v>207</v>
      </c>
      <c r="C246" s="3">
        <v>1</v>
      </c>
      <c r="O246" s="2">
        <v>0</v>
      </c>
      <c r="P246" s="2">
        <v>0</v>
      </c>
      <c r="Q246" s="2">
        <v>0</v>
      </c>
      <c r="R246">
        <f t="shared" si="3"/>
        <v>0</v>
      </c>
    </row>
    <row r="247" spans="1:18" x14ac:dyDescent="0.25">
      <c r="A247" s="56"/>
      <c r="B247" s="22" t="s">
        <v>208</v>
      </c>
      <c r="C247" s="3">
        <v>1</v>
      </c>
      <c r="O247" s="2">
        <v>0</v>
      </c>
      <c r="P247" s="2">
        <v>0</v>
      </c>
      <c r="Q247" s="2">
        <v>0</v>
      </c>
      <c r="R247">
        <f t="shared" si="3"/>
        <v>0</v>
      </c>
    </row>
    <row r="248" spans="1:18" x14ac:dyDescent="0.25">
      <c r="A248" s="56"/>
      <c r="B248" s="22" t="s">
        <v>209</v>
      </c>
      <c r="C248" s="3">
        <v>1</v>
      </c>
      <c r="O248" s="2">
        <v>0</v>
      </c>
      <c r="P248" s="2">
        <v>0</v>
      </c>
      <c r="Q248" s="2">
        <v>0</v>
      </c>
      <c r="R248">
        <f t="shared" si="3"/>
        <v>0</v>
      </c>
    </row>
    <row r="249" spans="1:18" x14ac:dyDescent="0.25">
      <c r="A249" s="56"/>
      <c r="B249" s="22" t="s">
        <v>210</v>
      </c>
      <c r="C249" s="3">
        <v>1</v>
      </c>
      <c r="O249" s="2">
        <v>0</v>
      </c>
      <c r="P249" s="2">
        <v>0</v>
      </c>
      <c r="Q249" s="2">
        <v>0</v>
      </c>
      <c r="R249">
        <f t="shared" si="3"/>
        <v>0</v>
      </c>
    </row>
    <row r="250" spans="1:18" x14ac:dyDescent="0.25">
      <c r="A250" s="56"/>
      <c r="B250" s="22" t="s">
        <v>211</v>
      </c>
      <c r="C250" s="3">
        <v>1</v>
      </c>
      <c r="O250" s="2">
        <v>0</v>
      </c>
      <c r="P250" s="2">
        <v>0</v>
      </c>
      <c r="Q250" s="2">
        <v>0</v>
      </c>
      <c r="R250">
        <f t="shared" si="3"/>
        <v>0</v>
      </c>
    </row>
    <row r="251" spans="1:18" x14ac:dyDescent="0.25">
      <c r="A251" s="56"/>
      <c r="B251" s="22" t="s">
        <v>212</v>
      </c>
      <c r="C251" s="3">
        <v>1</v>
      </c>
      <c r="O251" s="2">
        <v>0</v>
      </c>
      <c r="P251" s="2">
        <v>0</v>
      </c>
      <c r="Q251" s="2">
        <v>0</v>
      </c>
      <c r="R251">
        <f t="shared" si="3"/>
        <v>0</v>
      </c>
    </row>
    <row r="252" spans="1:18" x14ac:dyDescent="0.25">
      <c r="A252" s="56"/>
      <c r="B252" s="22" t="s">
        <v>213</v>
      </c>
      <c r="C252" s="3">
        <v>1</v>
      </c>
      <c r="O252" s="2">
        <v>0</v>
      </c>
      <c r="P252" s="2">
        <v>0</v>
      </c>
      <c r="Q252" s="2">
        <v>0</v>
      </c>
      <c r="R252">
        <f t="shared" si="3"/>
        <v>0</v>
      </c>
    </row>
    <row r="253" spans="1:18" x14ac:dyDescent="0.25">
      <c r="A253" s="56"/>
      <c r="B253" s="22" t="s">
        <v>214</v>
      </c>
      <c r="C253" s="3">
        <v>1</v>
      </c>
      <c r="O253" s="2">
        <v>0</v>
      </c>
      <c r="P253" s="2">
        <v>0</v>
      </c>
      <c r="Q253" s="2">
        <v>0</v>
      </c>
      <c r="R253">
        <f t="shared" si="3"/>
        <v>0</v>
      </c>
    </row>
    <row r="254" spans="1:18" x14ac:dyDescent="0.25">
      <c r="A254" s="56"/>
      <c r="B254" s="22" t="s">
        <v>215</v>
      </c>
      <c r="C254" s="3">
        <v>1</v>
      </c>
      <c r="O254" s="2">
        <v>0</v>
      </c>
      <c r="P254" s="2">
        <v>0</v>
      </c>
      <c r="Q254" s="2">
        <v>0</v>
      </c>
      <c r="R254">
        <f t="shared" si="3"/>
        <v>0</v>
      </c>
    </row>
    <row r="255" spans="1:18" x14ac:dyDescent="0.25">
      <c r="A255" s="56"/>
      <c r="B255" s="22" t="s">
        <v>216</v>
      </c>
      <c r="C255" s="3">
        <v>1</v>
      </c>
      <c r="O255" s="2">
        <v>0</v>
      </c>
      <c r="P255" s="2">
        <v>0</v>
      </c>
      <c r="Q255" s="2">
        <v>0</v>
      </c>
      <c r="R255">
        <f t="shared" si="3"/>
        <v>0</v>
      </c>
    </row>
    <row r="256" spans="1:18" x14ac:dyDescent="0.25">
      <c r="A256" s="56"/>
      <c r="B256" s="22" t="s">
        <v>217</v>
      </c>
      <c r="C256" s="3">
        <v>1</v>
      </c>
      <c r="O256" s="2">
        <v>0</v>
      </c>
      <c r="P256" s="2">
        <v>0</v>
      </c>
      <c r="Q256" s="2">
        <v>0</v>
      </c>
      <c r="R256">
        <f t="shared" si="3"/>
        <v>0</v>
      </c>
    </row>
    <row r="257" spans="1:21" x14ac:dyDescent="0.25">
      <c r="A257" s="51"/>
      <c r="B257" s="52"/>
      <c r="C257" s="53"/>
      <c r="O257" s="2"/>
      <c r="P257" s="2"/>
      <c r="Q257" s="2"/>
      <c r="S257">
        <v>0</v>
      </c>
      <c r="T257">
        <f>S257/U257*100</f>
        <v>0</v>
      </c>
      <c r="U257" s="34">
        <v>68</v>
      </c>
    </row>
    <row r="258" spans="1:21" ht="15.75" x14ac:dyDescent="0.25">
      <c r="A258" s="54" t="s">
        <v>218</v>
      </c>
      <c r="B258" s="54"/>
      <c r="C258" s="1">
        <f>SUM(C4:C256)</f>
        <v>576</v>
      </c>
      <c r="D258">
        <f t="shared" ref="D258:N258" si="4">SUM(D4:D194)</f>
        <v>44</v>
      </c>
      <c r="E258">
        <f t="shared" si="4"/>
        <v>55</v>
      </c>
      <c r="F258">
        <f t="shared" si="4"/>
        <v>17</v>
      </c>
      <c r="G258">
        <f t="shared" si="4"/>
        <v>71</v>
      </c>
      <c r="H258">
        <f t="shared" si="4"/>
        <v>28</v>
      </c>
      <c r="I258">
        <f t="shared" si="4"/>
        <v>51</v>
      </c>
      <c r="J258">
        <f t="shared" si="4"/>
        <v>31</v>
      </c>
      <c r="K258">
        <f t="shared" si="4"/>
        <v>14</v>
      </c>
      <c r="L258">
        <f t="shared" si="4"/>
        <v>63</v>
      </c>
      <c r="M258">
        <f t="shared" si="4"/>
        <v>20</v>
      </c>
      <c r="N258">
        <f t="shared" si="4"/>
        <v>16</v>
      </c>
      <c r="O258" s="2">
        <f>SUM(O4:O256)</f>
        <v>11</v>
      </c>
      <c r="P258" s="2">
        <f>SUM(P4:P256)</f>
        <v>4</v>
      </c>
      <c r="Q258" s="2">
        <f>SUM(Q4:Q256)</f>
        <v>6</v>
      </c>
    </row>
    <row r="259" spans="1:21" ht="15.75" x14ac:dyDescent="0.25">
      <c r="A259" s="54" t="s">
        <v>219</v>
      </c>
      <c r="B259" s="54"/>
      <c r="D259">
        <f>(D258/416*100)</f>
        <v>10.576923076923077</v>
      </c>
      <c r="E259">
        <f>(E258/416*100)</f>
        <v>13.221153846153847</v>
      </c>
      <c r="F259">
        <f t="shared" ref="F259:N259" si="5">(F258/416*100)</f>
        <v>4.0865384615384617</v>
      </c>
      <c r="G259">
        <f t="shared" si="5"/>
        <v>17.067307692307693</v>
      </c>
      <c r="H259" s="50">
        <f t="shared" si="5"/>
        <v>6.7307692307692308</v>
      </c>
      <c r="I259">
        <f t="shared" si="5"/>
        <v>12.259615384615383</v>
      </c>
      <c r="J259">
        <f t="shared" si="5"/>
        <v>7.4519230769230766</v>
      </c>
      <c r="K259">
        <f t="shared" si="5"/>
        <v>3.3653846153846154</v>
      </c>
      <c r="L259">
        <f t="shared" si="5"/>
        <v>15.144230769230768</v>
      </c>
      <c r="M259">
        <f t="shared" si="5"/>
        <v>4.8076923076923084</v>
      </c>
      <c r="N259">
        <f t="shared" si="5"/>
        <v>3.8461538461538463</v>
      </c>
      <c r="O259" s="2">
        <f>O258/576*100</f>
        <v>1.9097222222222223</v>
      </c>
      <c r="P259" s="2">
        <f>P258/576*100</f>
        <v>0.69444444444444442</v>
      </c>
      <c r="Q259" s="2">
        <f>Q258/576*100</f>
        <v>1.0416666666666665</v>
      </c>
      <c r="R259" s="34">
        <f>SUM(D259:Q259)/14</f>
        <v>7.3002518315018321</v>
      </c>
    </row>
    <row r="260" spans="1:21" ht="15.75" x14ac:dyDescent="0.25">
      <c r="A260" s="54" t="s">
        <v>220</v>
      </c>
      <c r="B260" s="54"/>
      <c r="D260">
        <v>75</v>
      </c>
      <c r="E260">
        <v>75</v>
      </c>
      <c r="F260">
        <v>75</v>
      </c>
      <c r="G260">
        <v>75</v>
      </c>
      <c r="H260">
        <v>75</v>
      </c>
      <c r="I260">
        <v>75</v>
      </c>
      <c r="J260">
        <v>75</v>
      </c>
      <c r="K260">
        <v>75</v>
      </c>
      <c r="L260">
        <v>75</v>
      </c>
      <c r="M260">
        <v>75</v>
      </c>
      <c r="N260">
        <v>75</v>
      </c>
      <c r="O260">
        <v>75</v>
      </c>
      <c r="P260">
        <v>75</v>
      </c>
      <c r="Q260">
        <v>75</v>
      </c>
    </row>
    <row r="261" spans="1:21" ht="15.75" x14ac:dyDescent="0.25">
      <c r="A261" s="54" t="s">
        <v>221</v>
      </c>
      <c r="B261" s="54"/>
      <c r="D261">
        <f>75-D259</f>
        <v>64.42307692307692</v>
      </c>
      <c r="E261">
        <f t="shared" ref="E261:Q261" si="6">75-E259</f>
        <v>61.778846153846153</v>
      </c>
      <c r="F261">
        <f t="shared" si="6"/>
        <v>70.913461538461533</v>
      </c>
      <c r="G261">
        <f t="shared" si="6"/>
        <v>57.932692307692307</v>
      </c>
      <c r="H261">
        <f>75-H259</f>
        <v>68.269230769230774</v>
      </c>
      <c r="I261">
        <f t="shared" si="6"/>
        <v>62.740384615384613</v>
      </c>
      <c r="J261">
        <f t="shared" si="6"/>
        <v>67.54807692307692</v>
      </c>
      <c r="K261">
        <f t="shared" si="6"/>
        <v>71.634615384615387</v>
      </c>
      <c r="L261">
        <f t="shared" si="6"/>
        <v>59.855769230769234</v>
      </c>
      <c r="M261">
        <f>75-M259</f>
        <v>70.192307692307693</v>
      </c>
      <c r="N261">
        <f t="shared" si="6"/>
        <v>71.15384615384616</v>
      </c>
      <c r="O261">
        <f t="shared" si="6"/>
        <v>73.090277777777771</v>
      </c>
      <c r="P261">
        <f t="shared" si="6"/>
        <v>74.305555555555557</v>
      </c>
      <c r="Q261">
        <f t="shared" si="6"/>
        <v>73.958333333333329</v>
      </c>
      <c r="R261" s="34">
        <f>SUM(D261:Q261)/14</f>
        <v>67.699748168498175</v>
      </c>
    </row>
    <row r="262" spans="1:21" x14ac:dyDescent="0.25">
      <c r="L262" s="34">
        <f>SUM(D259:L259)/9</f>
        <v>9.9893162393162402</v>
      </c>
      <c r="N262" s="34">
        <f>SUM(M259:N259)/2</f>
        <v>4.3269230769230775</v>
      </c>
      <c r="Q262" s="34">
        <f>SUM(O259:Q259)/3</f>
        <v>1.2152777777777779</v>
      </c>
    </row>
  </sheetData>
  <mergeCells count="18">
    <mergeCell ref="A180:A194"/>
    <mergeCell ref="A196:A208"/>
    <mergeCell ref="A4:A21"/>
    <mergeCell ref="A100:A128"/>
    <mergeCell ref="A130:A163"/>
    <mergeCell ref="A165:A178"/>
    <mergeCell ref="A23:A46"/>
    <mergeCell ref="A48:A98"/>
    <mergeCell ref="M1:N1"/>
    <mergeCell ref="M2:N2"/>
    <mergeCell ref="O1:Q1"/>
    <mergeCell ref="I1:L1"/>
    <mergeCell ref="D2:J2"/>
    <mergeCell ref="A261:B261"/>
    <mergeCell ref="A210:A256"/>
    <mergeCell ref="A258:B258"/>
    <mergeCell ref="A259:B259"/>
    <mergeCell ref="A260:B26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2"/>
  <sheetViews>
    <sheetView topLeftCell="A25" workbookViewId="0">
      <pane xSplit="2" topLeftCell="C1" activePane="topRight" state="frozen"/>
      <selection pane="topRight" activeCell="I40" sqref="I40"/>
    </sheetView>
  </sheetViews>
  <sheetFormatPr defaultColWidth="13.5703125" defaultRowHeight="15" x14ac:dyDescent="0.25"/>
  <cols>
    <col min="2" max="2" width="20.42578125" customWidth="1"/>
  </cols>
  <sheetData>
    <row r="2" spans="1:7" x14ac:dyDescent="0.25">
      <c r="D2" s="79" t="s">
        <v>257</v>
      </c>
      <c r="E2" s="79"/>
      <c r="F2" s="79"/>
    </row>
    <row r="3" spans="1:7" x14ac:dyDescent="0.25">
      <c r="B3" s="2"/>
      <c r="C3" s="33" t="s">
        <v>222</v>
      </c>
      <c r="D3" s="20" t="s">
        <v>155</v>
      </c>
      <c r="E3" s="31" t="s">
        <v>156</v>
      </c>
      <c r="F3" s="32" t="s">
        <v>157</v>
      </c>
    </row>
    <row r="4" spans="1:7" x14ac:dyDescent="0.25">
      <c r="A4" s="81" t="s">
        <v>223</v>
      </c>
      <c r="B4" s="24" t="s">
        <v>224</v>
      </c>
      <c r="C4" s="2">
        <v>1</v>
      </c>
      <c r="D4">
        <v>0</v>
      </c>
      <c r="E4">
        <v>0</v>
      </c>
      <c r="F4">
        <v>0</v>
      </c>
      <c r="G4">
        <f>SUM(D4:F4)/3</f>
        <v>0</v>
      </c>
    </row>
    <row r="5" spans="1:7" ht="66.95" customHeight="1" x14ac:dyDescent="0.25">
      <c r="A5" s="81"/>
      <c r="B5" s="24" t="s">
        <v>225</v>
      </c>
      <c r="C5" s="25">
        <v>1</v>
      </c>
      <c r="D5">
        <v>0</v>
      </c>
      <c r="E5">
        <v>0</v>
      </c>
      <c r="F5">
        <v>0</v>
      </c>
      <c r="G5">
        <f t="shared" ref="G5:G37" si="0">SUM(D5:F5)/3</f>
        <v>0</v>
      </c>
    </row>
    <row r="6" spans="1:7" ht="18.95" customHeight="1" x14ac:dyDescent="0.25">
      <c r="A6" s="81"/>
      <c r="B6" s="82" t="s">
        <v>226</v>
      </c>
      <c r="C6" s="2">
        <v>3</v>
      </c>
      <c r="D6">
        <v>0</v>
      </c>
      <c r="E6">
        <v>0</v>
      </c>
      <c r="F6">
        <v>0</v>
      </c>
      <c r="G6">
        <f t="shared" si="0"/>
        <v>0</v>
      </c>
    </row>
    <row r="7" spans="1:7" ht="14.45" hidden="1" customHeight="1" x14ac:dyDescent="0.25">
      <c r="A7" s="81"/>
      <c r="B7" s="82"/>
      <c r="C7" s="2"/>
      <c r="G7">
        <f t="shared" si="0"/>
        <v>0</v>
      </c>
    </row>
    <row r="8" spans="1:7" ht="12.95" customHeight="1" x14ac:dyDescent="0.25">
      <c r="A8" s="81"/>
      <c r="B8" s="24" t="s">
        <v>227</v>
      </c>
      <c r="C8" s="2">
        <v>2</v>
      </c>
      <c r="D8">
        <v>0</v>
      </c>
      <c r="E8">
        <v>0</v>
      </c>
      <c r="F8">
        <v>0</v>
      </c>
      <c r="G8">
        <f t="shared" si="0"/>
        <v>0</v>
      </c>
    </row>
    <row r="9" spans="1:7" ht="15.6" customHeight="1" x14ac:dyDescent="0.25">
      <c r="A9" s="81"/>
      <c r="B9" s="24" t="s">
        <v>228</v>
      </c>
      <c r="C9" s="2">
        <v>4</v>
      </c>
      <c r="D9">
        <v>3</v>
      </c>
      <c r="E9">
        <v>1</v>
      </c>
      <c r="F9">
        <v>0</v>
      </c>
      <c r="G9">
        <f>SUM(D9:F9)/3</f>
        <v>1.3333333333333333</v>
      </c>
    </row>
    <row r="10" spans="1:7" ht="17.100000000000001" customHeight="1" x14ac:dyDescent="0.25">
      <c r="A10" s="81"/>
      <c r="B10" s="24" t="s">
        <v>229</v>
      </c>
      <c r="C10" s="2">
        <v>1</v>
      </c>
      <c r="D10">
        <v>0</v>
      </c>
      <c r="E10">
        <v>0</v>
      </c>
      <c r="F10">
        <v>0</v>
      </c>
      <c r="G10">
        <f t="shared" si="0"/>
        <v>0</v>
      </c>
    </row>
    <row r="11" spans="1:7" ht="14.45" customHeight="1" x14ac:dyDescent="0.25">
      <c r="A11" s="81"/>
      <c r="B11" s="24" t="s">
        <v>230</v>
      </c>
      <c r="C11" s="2">
        <v>1</v>
      </c>
      <c r="D11">
        <v>0</v>
      </c>
      <c r="E11">
        <v>0</v>
      </c>
      <c r="F11">
        <v>0</v>
      </c>
      <c r="G11">
        <f t="shared" si="0"/>
        <v>0</v>
      </c>
    </row>
    <row r="12" spans="1:7" x14ac:dyDescent="0.25">
      <c r="A12" s="81"/>
      <c r="B12" s="24" t="s">
        <v>231</v>
      </c>
      <c r="C12" s="2">
        <v>4</v>
      </c>
      <c r="D12">
        <v>0</v>
      </c>
      <c r="E12">
        <v>0</v>
      </c>
      <c r="F12">
        <v>0</v>
      </c>
      <c r="G12">
        <f t="shared" si="0"/>
        <v>0</v>
      </c>
    </row>
    <row r="13" spans="1:7" ht="15" customHeight="1" x14ac:dyDescent="0.25">
      <c r="A13" s="81"/>
      <c r="B13" s="24" t="s">
        <v>232</v>
      </c>
      <c r="C13" s="2">
        <v>1</v>
      </c>
      <c r="D13">
        <v>0</v>
      </c>
      <c r="E13">
        <v>0</v>
      </c>
      <c r="F13">
        <v>0</v>
      </c>
      <c r="G13">
        <f t="shared" si="0"/>
        <v>0</v>
      </c>
    </row>
    <row r="14" spans="1:7" ht="13.5" customHeight="1" x14ac:dyDescent="0.25">
      <c r="A14" s="81"/>
      <c r="B14" s="24" t="s">
        <v>233</v>
      </c>
      <c r="C14" s="2">
        <v>1</v>
      </c>
      <c r="D14">
        <v>0</v>
      </c>
      <c r="E14">
        <v>0</v>
      </c>
      <c r="F14">
        <v>0</v>
      </c>
      <c r="G14">
        <f t="shared" si="0"/>
        <v>0</v>
      </c>
    </row>
    <row r="15" spans="1:7" ht="14.45" customHeight="1" x14ac:dyDescent="0.25">
      <c r="A15" s="81"/>
      <c r="B15" s="24" t="s">
        <v>234</v>
      </c>
      <c r="C15" s="2">
        <v>1</v>
      </c>
      <c r="D15">
        <v>0</v>
      </c>
      <c r="E15">
        <v>0</v>
      </c>
      <c r="F15">
        <v>0</v>
      </c>
      <c r="G15">
        <f t="shared" si="0"/>
        <v>0</v>
      </c>
    </row>
    <row r="16" spans="1:7" x14ac:dyDescent="0.25">
      <c r="A16" s="81"/>
      <c r="B16" s="24" t="s">
        <v>235</v>
      </c>
      <c r="C16" s="2">
        <v>1</v>
      </c>
      <c r="D16">
        <v>0</v>
      </c>
      <c r="E16">
        <v>0</v>
      </c>
      <c r="F16">
        <v>0</v>
      </c>
      <c r="G16">
        <f t="shared" si="0"/>
        <v>0</v>
      </c>
    </row>
    <row r="17" spans="1:10" ht="30" x14ac:dyDescent="0.25">
      <c r="A17" s="81"/>
      <c r="B17" s="24" t="s">
        <v>236</v>
      </c>
      <c r="C17" s="2">
        <v>1</v>
      </c>
      <c r="D17">
        <v>1</v>
      </c>
      <c r="E17">
        <v>1</v>
      </c>
      <c r="F17" s="34">
        <v>1</v>
      </c>
      <c r="G17">
        <f t="shared" si="0"/>
        <v>1</v>
      </c>
    </row>
    <row r="18" spans="1:10" x14ac:dyDescent="0.25">
      <c r="A18" s="81"/>
      <c r="B18" s="26" t="s">
        <v>237</v>
      </c>
      <c r="C18" s="2">
        <v>1</v>
      </c>
      <c r="D18">
        <v>0</v>
      </c>
      <c r="E18">
        <v>0</v>
      </c>
      <c r="F18">
        <v>0</v>
      </c>
      <c r="G18">
        <f t="shared" si="0"/>
        <v>0</v>
      </c>
    </row>
    <row r="19" spans="1:10" x14ac:dyDescent="0.25">
      <c r="A19" s="81"/>
      <c r="B19" s="26" t="s">
        <v>238</v>
      </c>
      <c r="C19" s="25">
        <v>1</v>
      </c>
      <c r="D19">
        <v>0</v>
      </c>
      <c r="E19">
        <v>0</v>
      </c>
      <c r="F19">
        <v>0</v>
      </c>
      <c r="G19">
        <f t="shared" si="0"/>
        <v>0</v>
      </c>
    </row>
    <row r="20" spans="1:10" x14ac:dyDescent="0.25">
      <c r="A20" s="81"/>
      <c r="B20" s="22" t="s">
        <v>239</v>
      </c>
      <c r="C20" s="27">
        <v>1</v>
      </c>
      <c r="D20">
        <v>0</v>
      </c>
      <c r="E20">
        <v>0</v>
      </c>
      <c r="F20">
        <v>0</v>
      </c>
      <c r="G20">
        <f t="shared" si="0"/>
        <v>0</v>
      </c>
    </row>
    <row r="21" spans="1:10" x14ac:dyDescent="0.25">
      <c r="A21" s="81"/>
      <c r="B21" s="26" t="s">
        <v>240</v>
      </c>
      <c r="C21" s="27">
        <v>1</v>
      </c>
      <c r="D21">
        <v>0</v>
      </c>
      <c r="E21">
        <v>0</v>
      </c>
      <c r="F21">
        <v>0</v>
      </c>
      <c r="G21">
        <f t="shared" si="0"/>
        <v>0</v>
      </c>
    </row>
    <row r="22" spans="1:10" x14ac:dyDescent="0.25">
      <c r="A22" s="81"/>
      <c r="B22" s="26" t="s">
        <v>241</v>
      </c>
      <c r="C22" s="27">
        <v>1</v>
      </c>
      <c r="D22">
        <v>0</v>
      </c>
      <c r="E22">
        <v>0</v>
      </c>
      <c r="F22">
        <v>0</v>
      </c>
      <c r="G22">
        <f t="shared" si="0"/>
        <v>0</v>
      </c>
    </row>
    <row r="23" spans="1:10" x14ac:dyDescent="0.25">
      <c r="A23" s="81"/>
      <c r="B23" s="26" t="s">
        <v>242</v>
      </c>
      <c r="C23" s="27">
        <v>1</v>
      </c>
      <c r="D23">
        <v>0</v>
      </c>
      <c r="E23">
        <v>0</v>
      </c>
      <c r="F23">
        <v>0</v>
      </c>
      <c r="G23">
        <f t="shared" si="0"/>
        <v>0</v>
      </c>
    </row>
    <row r="24" spans="1:10" x14ac:dyDescent="0.25">
      <c r="A24" s="81"/>
      <c r="B24" s="26" t="s">
        <v>243</v>
      </c>
      <c r="C24" s="2">
        <v>1</v>
      </c>
      <c r="D24">
        <v>0</v>
      </c>
      <c r="E24">
        <v>0</v>
      </c>
      <c r="F24">
        <v>0</v>
      </c>
      <c r="G24">
        <f t="shared" si="0"/>
        <v>0</v>
      </c>
    </row>
    <row r="25" spans="1:10" x14ac:dyDescent="0.25">
      <c r="A25" s="81"/>
      <c r="B25" s="26" t="s">
        <v>244</v>
      </c>
      <c r="C25" s="2">
        <v>3</v>
      </c>
      <c r="D25">
        <v>0</v>
      </c>
      <c r="E25">
        <v>0</v>
      </c>
      <c r="F25">
        <v>0</v>
      </c>
      <c r="G25">
        <f t="shared" si="0"/>
        <v>0</v>
      </c>
    </row>
    <row r="26" spans="1:10" x14ac:dyDescent="0.25">
      <c r="A26" s="81"/>
      <c r="B26" s="26" t="s">
        <v>245</v>
      </c>
      <c r="C26" s="2">
        <v>8</v>
      </c>
      <c r="D26">
        <v>1</v>
      </c>
      <c r="E26">
        <v>0</v>
      </c>
      <c r="F26">
        <v>0</v>
      </c>
      <c r="G26">
        <f t="shared" si="0"/>
        <v>0.33333333333333331</v>
      </c>
    </row>
    <row r="27" spans="1:10" x14ac:dyDescent="0.25">
      <c r="A27" s="81"/>
      <c r="B27" s="26" t="s">
        <v>246</v>
      </c>
      <c r="C27" s="2">
        <v>1</v>
      </c>
      <c r="D27">
        <v>0</v>
      </c>
      <c r="E27">
        <v>0</v>
      </c>
      <c r="F27">
        <v>0</v>
      </c>
      <c r="G27">
        <f t="shared" si="0"/>
        <v>0</v>
      </c>
    </row>
    <row r="28" spans="1:10" x14ac:dyDescent="0.25">
      <c r="A28" s="40"/>
      <c r="B28" s="26"/>
      <c r="C28" s="2"/>
      <c r="H28">
        <f>SUM(G4:G27)</f>
        <v>2.6666666666666665</v>
      </c>
      <c r="I28" s="44">
        <f>(H28/J28)*100</f>
        <v>6.5040650406504055</v>
      </c>
      <c r="J28" s="34">
        <v>41</v>
      </c>
    </row>
    <row r="29" spans="1:10" ht="18.95" customHeight="1" x14ac:dyDescent="0.25">
      <c r="A29" s="83" t="s">
        <v>252</v>
      </c>
      <c r="B29" s="24" t="s">
        <v>226</v>
      </c>
      <c r="C29" s="2">
        <v>1</v>
      </c>
      <c r="D29">
        <v>0</v>
      </c>
      <c r="E29">
        <v>0</v>
      </c>
      <c r="F29">
        <v>0</v>
      </c>
      <c r="G29">
        <f t="shared" si="0"/>
        <v>0</v>
      </c>
    </row>
    <row r="30" spans="1:10" ht="14.45" customHeight="1" x14ac:dyDescent="0.25">
      <c r="A30" s="83"/>
      <c r="B30" s="24" t="s">
        <v>247</v>
      </c>
      <c r="C30" s="2">
        <v>1</v>
      </c>
      <c r="D30">
        <v>0</v>
      </c>
      <c r="E30">
        <v>0</v>
      </c>
      <c r="F30">
        <v>0</v>
      </c>
      <c r="G30">
        <f t="shared" si="0"/>
        <v>0</v>
      </c>
    </row>
    <row r="31" spans="1:10" x14ac:dyDescent="0.25">
      <c r="A31" s="83"/>
      <c r="B31" s="24" t="s">
        <v>235</v>
      </c>
      <c r="C31" s="2">
        <v>4</v>
      </c>
      <c r="D31">
        <v>0</v>
      </c>
      <c r="E31">
        <v>0</v>
      </c>
      <c r="F31">
        <v>0</v>
      </c>
      <c r="G31">
        <f t="shared" si="0"/>
        <v>0</v>
      </c>
    </row>
    <row r="32" spans="1:10" ht="30" x14ac:dyDescent="0.25">
      <c r="A32" s="83"/>
      <c r="B32" s="24" t="s">
        <v>236</v>
      </c>
      <c r="C32" s="2">
        <v>1</v>
      </c>
      <c r="D32">
        <v>0</v>
      </c>
      <c r="E32">
        <v>0</v>
      </c>
      <c r="F32">
        <v>0</v>
      </c>
      <c r="G32">
        <f t="shared" si="0"/>
        <v>0</v>
      </c>
    </row>
    <row r="33" spans="1:15" x14ac:dyDescent="0.25">
      <c r="A33" s="83"/>
      <c r="B33" s="26" t="s">
        <v>242</v>
      </c>
      <c r="C33" s="2">
        <v>1</v>
      </c>
      <c r="D33">
        <v>0</v>
      </c>
      <c r="E33">
        <v>0</v>
      </c>
      <c r="F33">
        <v>0</v>
      </c>
      <c r="G33">
        <f t="shared" si="0"/>
        <v>0</v>
      </c>
    </row>
    <row r="34" spans="1:15" x14ac:dyDescent="0.25">
      <c r="A34" s="83"/>
      <c r="B34" s="26" t="s">
        <v>243</v>
      </c>
      <c r="C34" s="2">
        <v>1</v>
      </c>
      <c r="D34">
        <v>0</v>
      </c>
      <c r="E34">
        <v>0</v>
      </c>
      <c r="F34">
        <v>0</v>
      </c>
      <c r="G34">
        <f t="shared" si="0"/>
        <v>0</v>
      </c>
    </row>
    <row r="35" spans="1:15" x14ac:dyDescent="0.25">
      <c r="A35" s="83"/>
      <c r="B35" s="26" t="s">
        <v>244</v>
      </c>
      <c r="C35" s="2">
        <v>1</v>
      </c>
      <c r="D35">
        <v>0</v>
      </c>
      <c r="E35">
        <v>0</v>
      </c>
      <c r="F35">
        <v>0</v>
      </c>
      <c r="G35">
        <f t="shared" si="0"/>
        <v>0</v>
      </c>
    </row>
    <row r="36" spans="1:15" x14ac:dyDescent="0.25">
      <c r="A36" s="83"/>
      <c r="B36" s="26" t="s">
        <v>245</v>
      </c>
      <c r="C36" s="25">
        <v>8</v>
      </c>
      <c r="D36">
        <v>0</v>
      </c>
      <c r="E36">
        <v>0</v>
      </c>
      <c r="F36">
        <v>0</v>
      </c>
      <c r="G36">
        <f t="shared" si="0"/>
        <v>0</v>
      </c>
    </row>
    <row r="37" spans="1:15" x14ac:dyDescent="0.25">
      <c r="A37" s="83"/>
      <c r="B37" s="26" t="s">
        <v>246</v>
      </c>
      <c r="C37" s="2">
        <v>1</v>
      </c>
      <c r="D37">
        <v>0</v>
      </c>
      <c r="E37">
        <v>0</v>
      </c>
      <c r="F37">
        <v>0</v>
      </c>
      <c r="G37">
        <f t="shared" si="0"/>
        <v>0</v>
      </c>
    </row>
    <row r="38" spans="1:15" x14ac:dyDescent="0.25">
      <c r="A38" s="47"/>
      <c r="B38" s="48"/>
      <c r="C38" s="49"/>
      <c r="H38">
        <f>SUM(G29:G37)</f>
        <v>0</v>
      </c>
      <c r="I38" s="44">
        <f>(H38/J38)*100</f>
        <v>0</v>
      </c>
      <c r="J38" s="34">
        <v>19</v>
      </c>
    </row>
    <row r="39" spans="1:15" x14ac:dyDescent="0.25">
      <c r="A39" s="84" t="s">
        <v>248</v>
      </c>
      <c r="B39" s="84"/>
      <c r="C39" s="28">
        <f>SUM(C4:C37)</f>
        <v>60</v>
      </c>
      <c r="D39" s="28">
        <f>SUM(D4:D37)</f>
        <v>5</v>
      </c>
      <c r="E39" s="28">
        <f>SUM(E4:E37)</f>
        <v>2</v>
      </c>
      <c r="F39" s="28">
        <f>SUM(F4:F37)</f>
        <v>1</v>
      </c>
      <c r="G39" s="28"/>
      <c r="H39" s="28"/>
      <c r="I39" s="28"/>
      <c r="J39" s="28"/>
      <c r="K39" s="28"/>
      <c r="L39" s="28"/>
      <c r="M39" s="28"/>
      <c r="N39" s="28"/>
      <c r="O39" s="28"/>
    </row>
    <row r="40" spans="1:15" x14ac:dyDescent="0.25">
      <c r="A40" s="79" t="s">
        <v>249</v>
      </c>
      <c r="B40" s="79"/>
      <c r="C40" s="29"/>
      <c r="D40" s="1">
        <f>D39/C39*100</f>
        <v>8.3333333333333321</v>
      </c>
      <c r="E40" s="1">
        <f>E39/60*100</f>
        <v>3.3333333333333335</v>
      </c>
      <c r="F40" s="1">
        <f>F39/60*100</f>
        <v>1.6666666666666667</v>
      </c>
      <c r="I40" s="34">
        <f>SUM(D40:F40)/3</f>
        <v>4.4444444444444438</v>
      </c>
    </row>
    <row r="41" spans="1:15" x14ac:dyDescent="0.25">
      <c r="A41" s="80" t="s">
        <v>250</v>
      </c>
      <c r="B41" s="80"/>
      <c r="C41" s="30"/>
      <c r="D41">
        <v>75</v>
      </c>
      <c r="E41">
        <v>75</v>
      </c>
      <c r="F41">
        <v>75</v>
      </c>
    </row>
    <row r="42" spans="1:15" x14ac:dyDescent="0.25">
      <c r="A42" s="80" t="s">
        <v>251</v>
      </c>
      <c r="B42" s="80"/>
      <c r="C42" s="30"/>
      <c r="D42">
        <f t="shared" ref="D42:E42" si="1">D41-E40</f>
        <v>71.666666666666671</v>
      </c>
      <c r="E42">
        <f t="shared" si="1"/>
        <v>73.333333333333329</v>
      </c>
      <c r="F42">
        <f>F41-F40</f>
        <v>73.333333333333329</v>
      </c>
    </row>
  </sheetData>
  <mergeCells count="8">
    <mergeCell ref="D2:F2"/>
    <mergeCell ref="A42:B42"/>
    <mergeCell ref="A4:A27"/>
    <mergeCell ref="B6:B7"/>
    <mergeCell ref="A29:A37"/>
    <mergeCell ref="A39:B39"/>
    <mergeCell ref="A40:B40"/>
    <mergeCell ref="A41:B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SARA </vt:lpstr>
      <vt:lpstr>GAC SN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</dc:creator>
  <cp:lastModifiedBy>Geoffrey</cp:lastModifiedBy>
  <dcterms:created xsi:type="dcterms:W3CDTF">2021-08-30T13:22:57Z</dcterms:created>
  <dcterms:modified xsi:type="dcterms:W3CDTF">2022-03-15T13:05:30Z</dcterms:modified>
</cp:coreProperties>
</file>